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14520" windowHeight="12840" tabRatio="961" firstSheet="3" activeTab="4"/>
  </bookViews>
  <sheets>
    <sheet name="LS A la Carte" sheetId="57" state="hidden" r:id="rId1"/>
    <sheet name="LS Tagesmenüs" sheetId="51" state="hidden" r:id="rId2"/>
    <sheet name="Artikelliste" sheetId="10" state="hidden" r:id="rId3"/>
    <sheet name="Richards Speisekarte " sheetId="49" r:id="rId4"/>
    <sheet name="Bestellformular Tagesmenüs" sheetId="2" r:id="rId5"/>
    <sheet name="Bestellformular a la Carte" sheetId="50" r:id="rId6"/>
    <sheet name="Ihre Bestellübersicht" sheetId="20" r:id="rId7"/>
    <sheet name="Bestellung Brötchen-Service" sheetId="58" r:id="rId8"/>
  </sheets>
  <externalReferences>
    <externalReference r:id="rId9"/>
    <externalReference r:id="rId10"/>
  </externalReferences>
  <definedNames>
    <definedName name="_xlnm.Print_Area" localSheetId="7">'Bestellung Brötchen-Service'!$A$1:$L$237</definedName>
    <definedName name="Suchfeld" localSheetId="5">'[1]Artikel GESAMT'!#REF!</definedName>
    <definedName name="Suchfeld" localSheetId="7">#REF!</definedName>
    <definedName name="Suchfeld" localSheetId="0">'[2]Artikel GESAMT'!#REF!</definedName>
    <definedName name="Suchfeld" localSheetId="1">#REF!</definedName>
    <definedName name="Suchfeld" localSheetId="3">#REF!</definedName>
    <definedName name="Suchfeld">#REF!</definedName>
  </definedNames>
  <calcPr calcId="145621"/>
</workbook>
</file>

<file path=xl/calcChain.xml><?xml version="1.0" encoding="utf-8"?>
<calcChain xmlns="http://schemas.openxmlformats.org/spreadsheetml/2006/main">
  <c r="G7" i="49" l="1"/>
  <c r="G37" i="49" s="1"/>
  <c r="K9" i="49" l="1"/>
  <c r="K39" i="49" s="1"/>
  <c r="I9" i="49"/>
  <c r="I39" i="49" s="1"/>
  <c r="G9" i="49"/>
  <c r="G39" i="49" s="1"/>
  <c r="E9" i="49"/>
  <c r="E39" i="49" s="1"/>
  <c r="C9" i="49"/>
  <c r="C39" i="49" s="1"/>
  <c r="K8" i="49"/>
  <c r="K38" i="49" s="1"/>
  <c r="I8" i="49"/>
  <c r="I38" i="49" s="1"/>
  <c r="G8" i="49"/>
  <c r="G38" i="49" s="1"/>
  <c r="E8" i="49"/>
  <c r="E38" i="49" s="1"/>
  <c r="C8" i="49"/>
  <c r="C38" i="49" s="1"/>
  <c r="K7" i="49"/>
  <c r="K37" i="49" s="1"/>
  <c r="I7" i="49"/>
  <c r="I37" i="49" s="1"/>
  <c r="E7" i="49"/>
  <c r="E37" i="49" s="1"/>
  <c r="C7" i="49"/>
  <c r="C37" i="49" s="1"/>
  <c r="K6" i="49"/>
  <c r="K36" i="49" s="1"/>
  <c r="I6" i="49"/>
  <c r="I36" i="49" s="1"/>
  <c r="G6" i="49"/>
  <c r="G36" i="49" s="1"/>
  <c r="E6" i="49"/>
  <c r="E36" i="49" s="1"/>
  <c r="C6" i="49"/>
  <c r="C36" i="49" s="1"/>
  <c r="L229" i="58" l="1"/>
  <c r="K227" i="58"/>
  <c r="I227" i="58"/>
  <c r="G227" i="58"/>
  <c r="J227" i="58" s="1"/>
  <c r="K226" i="58"/>
  <c r="I226" i="58"/>
  <c r="G226" i="58"/>
  <c r="J226" i="58" s="1"/>
  <c r="K225" i="58"/>
  <c r="I225" i="58"/>
  <c r="G225" i="58"/>
  <c r="J225" i="58" s="1"/>
  <c r="K224" i="58"/>
  <c r="I224" i="58"/>
  <c r="G224" i="58"/>
  <c r="J224" i="58" s="1"/>
  <c r="K223" i="58"/>
  <c r="I223" i="58"/>
  <c r="G223" i="58"/>
  <c r="J223" i="58" s="1"/>
  <c r="K222" i="58"/>
  <c r="I222" i="58"/>
  <c r="G222" i="58"/>
  <c r="J222" i="58" s="1"/>
  <c r="K221" i="58"/>
  <c r="I221" i="58"/>
  <c r="G221" i="58"/>
  <c r="J221" i="58" s="1"/>
  <c r="K220" i="58"/>
  <c r="I220" i="58"/>
  <c r="G220" i="58"/>
  <c r="J220" i="58" s="1"/>
  <c r="K219" i="58"/>
  <c r="I219" i="58"/>
  <c r="G219" i="58"/>
  <c r="J219" i="58" s="1"/>
  <c r="K218" i="58"/>
  <c r="I218" i="58"/>
  <c r="G218" i="58"/>
  <c r="J218" i="58" s="1"/>
  <c r="K217" i="58"/>
  <c r="I217" i="58"/>
  <c r="G217" i="58"/>
  <c r="J217" i="58" s="1"/>
  <c r="K216" i="58"/>
  <c r="I216" i="58"/>
  <c r="G216" i="58"/>
  <c r="J216" i="58" s="1"/>
  <c r="K215" i="58"/>
  <c r="I215" i="58"/>
  <c r="G215" i="58"/>
  <c r="J215" i="58" s="1"/>
  <c r="K214" i="58"/>
  <c r="I214" i="58"/>
  <c r="G214" i="58"/>
  <c r="J214" i="58" s="1"/>
  <c r="K213" i="58"/>
  <c r="I213" i="58"/>
  <c r="G213" i="58"/>
  <c r="J213" i="58" s="1"/>
  <c r="K212" i="58"/>
  <c r="I212" i="58"/>
  <c r="G212" i="58"/>
  <c r="J212" i="58" s="1"/>
  <c r="K211" i="58"/>
  <c r="I211" i="58"/>
  <c r="G211" i="58"/>
  <c r="J211" i="58" s="1"/>
  <c r="K210" i="58"/>
  <c r="I210" i="58"/>
  <c r="G210" i="58"/>
  <c r="J210" i="58" s="1"/>
  <c r="K209" i="58"/>
  <c r="I209" i="58"/>
  <c r="G209" i="58"/>
  <c r="J209" i="58" s="1"/>
  <c r="K208" i="58"/>
  <c r="I208" i="58"/>
  <c r="L231" i="58" s="1"/>
  <c r="L233" i="58" s="1"/>
  <c r="G208" i="58"/>
  <c r="J208" i="58" s="1"/>
  <c r="K204" i="58"/>
  <c r="I204" i="58"/>
  <c r="G204" i="58"/>
  <c r="J204" i="58" s="1"/>
  <c r="K203" i="58"/>
  <c r="I203" i="58"/>
  <c r="G203" i="58"/>
  <c r="J203" i="58" s="1"/>
  <c r="K202" i="58"/>
  <c r="I202" i="58"/>
  <c r="G202" i="58"/>
  <c r="J202" i="58" s="1"/>
  <c r="K201" i="58"/>
  <c r="I201" i="58"/>
  <c r="G201" i="58"/>
  <c r="J201" i="58" s="1"/>
  <c r="K200" i="58"/>
  <c r="I200" i="58"/>
  <c r="G200" i="58"/>
  <c r="J200" i="58" s="1"/>
  <c r="K199" i="58"/>
  <c r="I199" i="58"/>
  <c r="G199" i="58"/>
  <c r="J199" i="58" s="1"/>
  <c r="K198" i="58"/>
  <c r="I198" i="58"/>
  <c r="G198" i="58"/>
  <c r="J198" i="58" s="1"/>
  <c r="K197" i="58"/>
  <c r="I197" i="58"/>
  <c r="G197" i="58"/>
  <c r="J197" i="58" s="1"/>
  <c r="K195" i="58"/>
  <c r="I195" i="58"/>
  <c r="G195" i="58"/>
  <c r="J195" i="58" s="1"/>
  <c r="K194" i="58"/>
  <c r="I194" i="58"/>
  <c r="G194" i="58"/>
  <c r="J194" i="58" s="1"/>
  <c r="K192" i="58"/>
  <c r="I192" i="58"/>
  <c r="G192" i="58"/>
  <c r="J192" i="58" s="1"/>
  <c r="K191" i="58"/>
  <c r="I191" i="58"/>
  <c r="G191" i="58"/>
  <c r="J191" i="58" s="1"/>
  <c r="K190" i="58"/>
  <c r="I190" i="58"/>
  <c r="G190" i="58"/>
  <c r="J190" i="58" s="1"/>
  <c r="K189" i="58"/>
  <c r="I189" i="58"/>
  <c r="G189" i="58"/>
  <c r="J189" i="58" s="1"/>
  <c r="K188" i="58"/>
  <c r="I188" i="58"/>
  <c r="G188" i="58"/>
  <c r="J188" i="58" s="1"/>
  <c r="K187" i="58"/>
  <c r="I187" i="58"/>
  <c r="G187" i="58"/>
  <c r="J187" i="58" s="1"/>
  <c r="K184" i="58"/>
  <c r="I184" i="58"/>
  <c r="G184" i="58"/>
  <c r="J184" i="58" s="1"/>
  <c r="K183" i="58"/>
  <c r="I183" i="58"/>
  <c r="G183" i="58"/>
  <c r="J183" i="58" s="1"/>
  <c r="K182" i="58"/>
  <c r="I182" i="58"/>
  <c r="G182" i="58"/>
  <c r="J182" i="58" s="1"/>
  <c r="K181" i="58"/>
  <c r="I181" i="58"/>
  <c r="G181" i="58"/>
  <c r="J181" i="58" s="1"/>
  <c r="K180" i="58"/>
  <c r="J180" i="58" s="1"/>
  <c r="I180" i="58"/>
  <c r="G180" i="58"/>
  <c r="K179" i="58"/>
  <c r="I179" i="58"/>
  <c r="G179" i="58"/>
  <c r="J179" i="58" s="1"/>
  <c r="K178" i="58"/>
  <c r="I178" i="58"/>
  <c r="G178" i="58"/>
  <c r="J178" i="58" s="1"/>
  <c r="K177" i="58"/>
  <c r="J177" i="58" s="1"/>
  <c r="I177" i="58"/>
  <c r="G177" i="58"/>
  <c r="K176" i="58"/>
  <c r="J176" i="58" s="1"/>
  <c r="I176" i="58"/>
  <c r="G176" i="58"/>
  <c r="K175" i="58"/>
  <c r="J175" i="58" s="1"/>
  <c r="I175" i="58"/>
  <c r="G175" i="58"/>
  <c r="K174" i="58"/>
  <c r="J174" i="58" s="1"/>
  <c r="I174" i="58"/>
  <c r="G174" i="58"/>
  <c r="K173" i="58"/>
  <c r="J173" i="58" s="1"/>
  <c r="I173" i="58"/>
  <c r="G173" i="58"/>
  <c r="K172" i="58"/>
  <c r="J172" i="58" s="1"/>
  <c r="I172" i="58"/>
  <c r="G172" i="58"/>
  <c r="K171" i="58"/>
  <c r="J171" i="58" s="1"/>
  <c r="I171" i="58"/>
  <c r="G171" i="58"/>
  <c r="K170" i="58"/>
  <c r="J170" i="58" s="1"/>
  <c r="I170" i="58"/>
  <c r="G170" i="58"/>
  <c r="K169" i="58"/>
  <c r="J169" i="58" s="1"/>
  <c r="I169" i="58"/>
  <c r="G169" i="58"/>
  <c r="K168" i="58"/>
  <c r="J168" i="58" s="1"/>
  <c r="I168" i="58"/>
  <c r="G168" i="58"/>
  <c r="K167" i="58"/>
  <c r="J167" i="58" s="1"/>
  <c r="I167" i="58"/>
  <c r="G167" i="58"/>
  <c r="K166" i="58"/>
  <c r="J166" i="58" s="1"/>
  <c r="I166" i="58"/>
  <c r="G166" i="58"/>
  <c r="K165" i="58"/>
  <c r="J165" i="58" s="1"/>
  <c r="I165" i="58"/>
  <c r="G165" i="58"/>
  <c r="K162" i="58"/>
  <c r="J162" i="58" s="1"/>
  <c r="I162" i="58"/>
  <c r="G162" i="58"/>
  <c r="K161" i="58"/>
  <c r="I161" i="58"/>
  <c r="G161" i="58"/>
  <c r="J161" i="58" s="1"/>
  <c r="K160" i="58"/>
  <c r="J160" i="58" s="1"/>
  <c r="I160" i="58"/>
  <c r="G160" i="58"/>
  <c r="K159" i="58"/>
  <c r="J159" i="58" s="1"/>
  <c r="I159" i="58"/>
  <c r="G159" i="58"/>
  <c r="K158" i="58"/>
  <c r="J158" i="58" s="1"/>
  <c r="I158" i="58"/>
  <c r="G158" i="58"/>
  <c r="K157" i="58"/>
  <c r="J157" i="58" s="1"/>
  <c r="I157" i="58"/>
  <c r="G157" i="58"/>
  <c r="K156" i="58"/>
  <c r="J156" i="58" s="1"/>
  <c r="I156" i="58"/>
  <c r="G156" i="58"/>
  <c r="K155" i="58"/>
  <c r="J155" i="58" s="1"/>
  <c r="I155" i="58"/>
  <c r="G155" i="58"/>
  <c r="K154" i="58"/>
  <c r="J154" i="58" s="1"/>
  <c r="I154" i="58"/>
  <c r="G154" i="58"/>
  <c r="K153" i="58"/>
  <c r="J153" i="58" s="1"/>
  <c r="I153" i="58"/>
  <c r="G153" i="58"/>
  <c r="K152" i="58"/>
  <c r="J152" i="58" s="1"/>
  <c r="I152" i="58"/>
  <c r="G152" i="58"/>
  <c r="K151" i="58"/>
  <c r="J151" i="58" s="1"/>
  <c r="I151" i="58"/>
  <c r="G151" i="58"/>
  <c r="K150" i="58"/>
  <c r="J150" i="58" s="1"/>
  <c r="I150" i="58"/>
  <c r="G150" i="58"/>
  <c r="K149" i="58"/>
  <c r="J149" i="58" s="1"/>
  <c r="I149" i="58"/>
  <c r="G149" i="58"/>
  <c r="K148" i="58"/>
  <c r="J148" i="58" s="1"/>
  <c r="I148" i="58"/>
  <c r="G148" i="58"/>
  <c r="K147" i="58"/>
  <c r="J147" i="58" s="1"/>
  <c r="I147" i="58"/>
  <c r="G147" i="58"/>
  <c r="K146" i="58"/>
  <c r="I146" i="58"/>
  <c r="G146" i="58"/>
  <c r="J146" i="58" s="1"/>
  <c r="K145" i="58"/>
  <c r="I145" i="58"/>
  <c r="G145" i="58"/>
  <c r="J145" i="58" s="1"/>
  <c r="K144" i="58"/>
  <c r="J144" i="58" s="1"/>
  <c r="I144" i="58"/>
  <c r="G144" i="58"/>
  <c r="K143" i="58"/>
  <c r="J143" i="58" s="1"/>
  <c r="I143" i="58"/>
  <c r="G143" i="58"/>
  <c r="K141" i="58"/>
  <c r="J141" i="58" s="1"/>
  <c r="I141" i="58"/>
  <c r="G141" i="58"/>
  <c r="K140" i="58"/>
  <c r="J140" i="58" s="1"/>
  <c r="I140" i="58"/>
  <c r="G140" i="58"/>
  <c r="K139" i="58"/>
  <c r="J139" i="58" s="1"/>
  <c r="I139" i="58"/>
  <c r="G139" i="58"/>
  <c r="K138" i="58"/>
  <c r="J138" i="58" s="1"/>
  <c r="I138" i="58"/>
  <c r="G138" i="58"/>
  <c r="K137" i="58"/>
  <c r="J137" i="58" s="1"/>
  <c r="I137" i="58"/>
  <c r="G137" i="58"/>
  <c r="K136" i="58"/>
  <c r="J136" i="58" s="1"/>
  <c r="I136" i="58"/>
  <c r="G136" i="58"/>
  <c r="K135" i="58"/>
  <c r="I135" i="58"/>
  <c r="G135" i="58"/>
  <c r="J135" i="58" s="1"/>
  <c r="K134" i="58"/>
  <c r="I134" i="58"/>
  <c r="G134" i="58"/>
  <c r="J134" i="58" s="1"/>
  <c r="K133" i="58"/>
  <c r="I133" i="58"/>
  <c r="G133" i="58"/>
  <c r="J133" i="58" s="1"/>
  <c r="K132" i="58"/>
  <c r="I132" i="58"/>
  <c r="G132" i="58"/>
  <c r="J132" i="58" s="1"/>
  <c r="K131" i="58"/>
  <c r="I131" i="58"/>
  <c r="G131" i="58"/>
  <c r="J131" i="58" s="1"/>
  <c r="K130" i="58"/>
  <c r="I130" i="58"/>
  <c r="G130" i="58"/>
  <c r="J130" i="58" s="1"/>
  <c r="K129" i="58"/>
  <c r="I129" i="58"/>
  <c r="G129" i="58"/>
  <c r="J129" i="58" s="1"/>
  <c r="K128" i="58"/>
  <c r="I128" i="58"/>
  <c r="G128" i="58"/>
  <c r="J128" i="58" s="1"/>
  <c r="K127" i="58"/>
  <c r="I127" i="58"/>
  <c r="G127" i="58"/>
  <c r="J127" i="58" s="1"/>
  <c r="K126" i="58"/>
  <c r="I126" i="58"/>
  <c r="G126" i="58"/>
  <c r="J126" i="58" s="1"/>
  <c r="K125" i="58"/>
  <c r="I125" i="58"/>
  <c r="G125" i="58"/>
  <c r="J125" i="58" s="1"/>
  <c r="K124" i="58"/>
  <c r="I124" i="58"/>
  <c r="G124" i="58"/>
  <c r="J124" i="58" s="1"/>
  <c r="K123" i="58"/>
  <c r="I123" i="58"/>
  <c r="G123" i="58"/>
  <c r="J123" i="58" s="1"/>
  <c r="K122" i="58"/>
  <c r="I122" i="58"/>
  <c r="G122" i="58"/>
  <c r="J122" i="58" s="1"/>
  <c r="K119" i="58"/>
  <c r="I119" i="58"/>
  <c r="G119" i="58"/>
  <c r="J119" i="58" s="1"/>
  <c r="K118" i="58"/>
  <c r="I118" i="58"/>
  <c r="G118" i="58"/>
  <c r="J118" i="58" s="1"/>
  <c r="K117" i="58"/>
  <c r="I117" i="58"/>
  <c r="G117" i="58"/>
  <c r="J117" i="58" s="1"/>
  <c r="K116" i="58"/>
  <c r="I116" i="58"/>
  <c r="G116" i="58"/>
  <c r="J116" i="58" s="1"/>
  <c r="K115" i="58"/>
  <c r="I115" i="58"/>
  <c r="G115" i="58"/>
  <c r="J115" i="58" s="1"/>
  <c r="K114" i="58"/>
  <c r="I114" i="58"/>
  <c r="G114" i="58"/>
  <c r="J114" i="58" s="1"/>
  <c r="K113" i="58"/>
  <c r="I113" i="58"/>
  <c r="G113" i="58"/>
  <c r="J113" i="58" s="1"/>
  <c r="K112" i="58"/>
  <c r="I112" i="58"/>
  <c r="G112" i="58"/>
  <c r="J112" i="58" s="1"/>
  <c r="K111" i="58"/>
  <c r="I111" i="58"/>
  <c r="G111" i="58"/>
  <c r="J111" i="58" s="1"/>
  <c r="K110" i="58"/>
  <c r="I110" i="58"/>
  <c r="G110" i="58"/>
  <c r="J110" i="58" s="1"/>
  <c r="K109" i="58"/>
  <c r="I109" i="58"/>
  <c r="G109" i="58"/>
  <c r="J109" i="58" s="1"/>
  <c r="K108" i="58"/>
  <c r="I108" i="58"/>
  <c r="G108" i="58"/>
  <c r="J108" i="58" s="1"/>
  <c r="K107" i="58"/>
  <c r="I107" i="58"/>
  <c r="G107" i="58"/>
  <c r="J107" i="58" s="1"/>
  <c r="K106" i="58"/>
  <c r="I106" i="58"/>
  <c r="G106" i="58"/>
  <c r="J106" i="58" s="1"/>
  <c r="K105" i="58"/>
  <c r="I105" i="58"/>
  <c r="G105" i="58"/>
  <c r="J105" i="58" s="1"/>
  <c r="K104" i="58"/>
  <c r="I104" i="58"/>
  <c r="G104" i="58"/>
  <c r="J104" i="58" s="1"/>
  <c r="K103" i="58"/>
  <c r="I103" i="58"/>
  <c r="G103" i="58"/>
  <c r="J103" i="58" s="1"/>
  <c r="K102" i="58"/>
  <c r="I102" i="58"/>
  <c r="G102" i="58"/>
  <c r="J102" i="58" s="1"/>
  <c r="K101" i="58"/>
  <c r="I101" i="58"/>
  <c r="G101" i="58"/>
  <c r="J101" i="58" s="1"/>
  <c r="K100" i="58"/>
  <c r="I100" i="58"/>
  <c r="G100" i="58"/>
  <c r="J100" i="58" s="1"/>
  <c r="K98" i="58"/>
  <c r="I98" i="58"/>
  <c r="G98" i="58"/>
  <c r="J98" i="58" s="1"/>
  <c r="K97" i="58"/>
  <c r="I97" i="58"/>
  <c r="G97" i="58"/>
  <c r="J97" i="58" s="1"/>
  <c r="K96" i="58"/>
  <c r="I96" i="58"/>
  <c r="G96" i="58"/>
  <c r="J96" i="58" s="1"/>
  <c r="K95" i="58"/>
  <c r="I95" i="58"/>
  <c r="G95" i="58"/>
  <c r="J95" i="58" s="1"/>
  <c r="K94" i="58"/>
  <c r="I94" i="58"/>
  <c r="G94" i="58"/>
  <c r="J94" i="58" s="1"/>
  <c r="K93" i="58"/>
  <c r="I93" i="58"/>
  <c r="G93" i="58"/>
  <c r="J93" i="58" s="1"/>
  <c r="K92" i="58"/>
  <c r="I92" i="58"/>
  <c r="G92" i="58"/>
  <c r="J92" i="58" s="1"/>
  <c r="K91" i="58"/>
  <c r="I91" i="58"/>
  <c r="G91" i="58"/>
  <c r="J91" i="58" s="1"/>
  <c r="K90" i="58"/>
  <c r="I90" i="58"/>
  <c r="G90" i="58"/>
  <c r="J90" i="58" s="1"/>
  <c r="K89" i="58"/>
  <c r="I89" i="58"/>
  <c r="G89" i="58"/>
  <c r="J89" i="58" s="1"/>
  <c r="K88" i="58"/>
  <c r="I88" i="58"/>
  <c r="G88" i="58"/>
  <c r="J88" i="58" s="1"/>
  <c r="K87" i="58"/>
  <c r="I87" i="58"/>
  <c r="G87" i="58"/>
  <c r="J87" i="58" s="1"/>
  <c r="K86" i="58"/>
  <c r="I86" i="58"/>
  <c r="G86" i="58"/>
  <c r="J86" i="58" s="1"/>
  <c r="K85" i="58"/>
  <c r="I85" i="58"/>
  <c r="G85" i="58"/>
  <c r="J85" i="58" s="1"/>
  <c r="K84" i="58"/>
  <c r="I84" i="58"/>
  <c r="G84" i="58"/>
  <c r="J84" i="58" s="1"/>
  <c r="K83" i="58"/>
  <c r="I83" i="58"/>
  <c r="G83" i="58"/>
  <c r="J83" i="58" s="1"/>
  <c r="K82" i="58"/>
  <c r="I82" i="58"/>
  <c r="G82" i="58"/>
  <c r="J82" i="58" s="1"/>
  <c r="K81" i="58"/>
  <c r="I81" i="58"/>
  <c r="G81" i="58"/>
  <c r="J81" i="58" s="1"/>
  <c r="K80" i="58"/>
  <c r="I80" i="58"/>
  <c r="G80" i="58"/>
  <c r="J80" i="58" s="1"/>
  <c r="K79" i="58"/>
  <c r="I79" i="58"/>
  <c r="G79" i="58"/>
  <c r="J79" i="58" s="1"/>
  <c r="K76" i="58"/>
  <c r="I76" i="58"/>
  <c r="G76" i="58"/>
  <c r="J76" i="58" s="1"/>
  <c r="K75" i="58"/>
  <c r="I75" i="58"/>
  <c r="G75" i="58"/>
  <c r="J75" i="58" s="1"/>
  <c r="K74" i="58"/>
  <c r="I74" i="58"/>
  <c r="G74" i="58"/>
  <c r="J74" i="58" s="1"/>
  <c r="K73" i="58"/>
  <c r="I73" i="58"/>
  <c r="G73" i="58"/>
  <c r="J73" i="58" s="1"/>
  <c r="K72" i="58"/>
  <c r="I72" i="58"/>
  <c r="G72" i="58"/>
  <c r="J72" i="58" s="1"/>
  <c r="K71" i="58"/>
  <c r="I71" i="58"/>
  <c r="G71" i="58"/>
  <c r="J71" i="58" s="1"/>
  <c r="K70" i="58"/>
  <c r="I70" i="58"/>
  <c r="G70" i="58"/>
  <c r="J70" i="58" s="1"/>
  <c r="K69" i="58"/>
  <c r="I69" i="58"/>
  <c r="G69" i="58"/>
  <c r="J69" i="58" s="1"/>
  <c r="K68" i="58"/>
  <c r="I68" i="58"/>
  <c r="G68" i="58"/>
  <c r="J68" i="58" s="1"/>
  <c r="K67" i="58"/>
  <c r="I67" i="58"/>
  <c r="G67" i="58"/>
  <c r="J67" i="58" s="1"/>
  <c r="K66" i="58"/>
  <c r="I66" i="58"/>
  <c r="G66" i="58"/>
  <c r="J66" i="58" s="1"/>
  <c r="K65" i="58"/>
  <c r="I65" i="58"/>
  <c r="G65" i="58"/>
  <c r="J65" i="58" s="1"/>
  <c r="K64" i="58"/>
  <c r="I64" i="58"/>
  <c r="G64" i="58"/>
  <c r="J64" i="58" s="1"/>
  <c r="K63" i="58"/>
  <c r="I63" i="58"/>
  <c r="G63" i="58"/>
  <c r="J63" i="58" s="1"/>
  <c r="K62" i="58"/>
  <c r="I62" i="58"/>
  <c r="G62" i="58"/>
  <c r="J62" i="58" s="1"/>
  <c r="K61" i="58"/>
  <c r="I61" i="58"/>
  <c r="G61" i="58"/>
  <c r="J61" i="58" s="1"/>
  <c r="K60" i="58"/>
  <c r="I60" i="58"/>
  <c r="G60" i="58"/>
  <c r="J60" i="58" s="1"/>
  <c r="K59" i="58"/>
  <c r="I59" i="58"/>
  <c r="G59" i="58"/>
  <c r="J59" i="58" s="1"/>
  <c r="K58" i="58"/>
  <c r="I58" i="58"/>
  <c r="G58" i="58"/>
  <c r="J58" i="58" s="1"/>
  <c r="K57" i="58"/>
  <c r="I57" i="58"/>
  <c r="G57" i="58"/>
  <c r="J57" i="58" s="1"/>
  <c r="K55" i="58"/>
  <c r="I55" i="58"/>
  <c r="G55" i="58"/>
  <c r="J55" i="58" s="1"/>
  <c r="K54" i="58"/>
  <c r="I54" i="58"/>
  <c r="G54" i="58"/>
  <c r="J54" i="58" s="1"/>
  <c r="K53" i="58"/>
  <c r="I53" i="58"/>
  <c r="G53" i="58"/>
  <c r="J53" i="58" s="1"/>
  <c r="K52" i="58"/>
  <c r="I52" i="58"/>
  <c r="G52" i="58"/>
  <c r="J52" i="58" s="1"/>
  <c r="K51" i="58"/>
  <c r="I51" i="58"/>
  <c r="G51" i="58"/>
  <c r="J51" i="58" s="1"/>
  <c r="K50" i="58"/>
  <c r="I50" i="58"/>
  <c r="G50" i="58"/>
  <c r="J50" i="58" s="1"/>
  <c r="K49" i="58"/>
  <c r="I49" i="58"/>
  <c r="G49" i="58"/>
  <c r="J49" i="58" s="1"/>
  <c r="K48" i="58"/>
  <c r="I48" i="58"/>
  <c r="G48" i="58"/>
  <c r="J48" i="58" s="1"/>
  <c r="K47" i="58"/>
  <c r="I47" i="58"/>
  <c r="G47" i="58"/>
  <c r="J47" i="58" s="1"/>
  <c r="K46" i="58"/>
  <c r="I46" i="58"/>
  <c r="G46" i="58"/>
  <c r="J46" i="58" s="1"/>
  <c r="K45" i="58"/>
  <c r="I45" i="58"/>
  <c r="G45" i="58"/>
  <c r="J45" i="58" s="1"/>
  <c r="K44" i="58"/>
  <c r="I44" i="58"/>
  <c r="G44" i="58"/>
  <c r="J44" i="58" s="1"/>
  <c r="K43" i="58"/>
  <c r="I43" i="58"/>
  <c r="G43" i="58"/>
  <c r="J43" i="58" s="1"/>
  <c r="K42" i="58"/>
  <c r="I42" i="58"/>
  <c r="G42" i="58"/>
  <c r="J42" i="58" s="1"/>
  <c r="K41" i="58"/>
  <c r="I41" i="58"/>
  <c r="G41" i="58"/>
  <c r="J41" i="58" s="1"/>
  <c r="K40" i="58"/>
  <c r="I40" i="58"/>
  <c r="G40" i="58"/>
  <c r="J40" i="58" s="1"/>
  <c r="K39" i="58"/>
  <c r="I39" i="58"/>
  <c r="G39" i="58"/>
  <c r="J39" i="58" s="1"/>
  <c r="K38" i="58"/>
  <c r="I38" i="58"/>
  <c r="G38" i="58"/>
  <c r="J38" i="58" s="1"/>
  <c r="K37" i="58"/>
  <c r="I37" i="58"/>
  <c r="G37" i="58"/>
  <c r="J37" i="58" s="1"/>
  <c r="K36" i="58"/>
  <c r="I36" i="58"/>
  <c r="G36" i="58"/>
  <c r="J36" i="58" s="1"/>
  <c r="K33" i="58"/>
  <c r="I33" i="58"/>
  <c r="G33" i="58"/>
  <c r="J33" i="58" s="1"/>
  <c r="K32" i="58"/>
  <c r="I32" i="58"/>
  <c r="G32" i="58"/>
  <c r="J32" i="58" s="1"/>
  <c r="K31" i="58"/>
  <c r="I31" i="58"/>
  <c r="G31" i="58"/>
  <c r="J31" i="58" s="1"/>
  <c r="K30" i="58"/>
  <c r="I30" i="58"/>
  <c r="G30" i="58"/>
  <c r="J30" i="58" s="1"/>
  <c r="K29" i="58"/>
  <c r="I29" i="58"/>
  <c r="G29" i="58"/>
  <c r="J29" i="58" s="1"/>
  <c r="K28" i="58"/>
  <c r="I28" i="58"/>
  <c r="G28" i="58"/>
  <c r="J28" i="58" s="1"/>
  <c r="K27" i="58"/>
  <c r="I27" i="58"/>
  <c r="G27" i="58"/>
  <c r="J27" i="58" s="1"/>
  <c r="K26" i="58"/>
  <c r="I26" i="58"/>
  <c r="G26" i="58"/>
  <c r="J26" i="58" s="1"/>
  <c r="K25" i="58"/>
  <c r="I25" i="58"/>
  <c r="G25" i="58"/>
  <c r="J25" i="58" s="1"/>
  <c r="K24" i="58"/>
  <c r="I24" i="58"/>
  <c r="G24" i="58"/>
  <c r="J24" i="58" s="1"/>
  <c r="K23" i="58"/>
  <c r="I23" i="58"/>
  <c r="G23" i="58"/>
  <c r="J23" i="58" s="1"/>
  <c r="K22" i="58"/>
  <c r="I22" i="58"/>
  <c r="G22" i="58"/>
  <c r="J22" i="58" s="1"/>
  <c r="K21" i="58"/>
  <c r="I21" i="58"/>
  <c r="G21" i="58"/>
  <c r="J21" i="58" s="1"/>
  <c r="K20" i="58"/>
  <c r="I20" i="58"/>
  <c r="G20" i="58"/>
  <c r="J20" i="58" s="1"/>
  <c r="K19" i="58"/>
  <c r="I19" i="58"/>
  <c r="G19" i="58"/>
  <c r="J19" i="58" s="1"/>
  <c r="K18" i="58"/>
  <c r="I18" i="58"/>
  <c r="G18" i="58"/>
  <c r="J18" i="58" s="1"/>
  <c r="K17" i="58"/>
  <c r="I17" i="58"/>
  <c r="G17" i="58"/>
  <c r="J17" i="58" s="1"/>
  <c r="K16" i="58"/>
  <c r="I16" i="58"/>
  <c r="G16" i="58"/>
  <c r="J16" i="58" s="1"/>
  <c r="K15" i="58"/>
  <c r="I15" i="58"/>
  <c r="G15" i="58"/>
  <c r="J15" i="58" s="1"/>
  <c r="K14" i="58"/>
  <c r="I14" i="58"/>
  <c r="L230" i="58" s="1"/>
  <c r="L232" i="58" s="1"/>
  <c r="G14" i="58"/>
  <c r="J14" i="58" s="1"/>
  <c r="L234" i="58" s="1"/>
  <c r="J64" i="50" l="1"/>
  <c r="K64" i="50"/>
  <c r="I42" i="50"/>
  <c r="O55" i="20" s="1"/>
  <c r="I41" i="50"/>
  <c r="O54" i="20" s="1"/>
  <c r="I40" i="50"/>
  <c r="O53" i="20" s="1"/>
  <c r="I30" i="50"/>
  <c r="O43" i="20" s="1"/>
  <c r="I29" i="50"/>
  <c r="O42" i="20" s="1"/>
  <c r="I28" i="50"/>
  <c r="O41" i="20" s="1"/>
  <c r="I18" i="50"/>
  <c r="O31" i="20" s="1"/>
  <c r="I17" i="50"/>
  <c r="O30" i="20" s="1"/>
  <c r="I16" i="50"/>
  <c r="O29" i="20" s="1"/>
  <c r="K13" i="20"/>
  <c r="J9" i="20"/>
  <c r="J8" i="20"/>
  <c r="J7" i="20"/>
  <c r="B13" i="57" l="1"/>
  <c r="A9" i="57"/>
  <c r="A8" i="57"/>
  <c r="A7" i="57"/>
  <c r="F74" i="51" l="1"/>
  <c r="F73" i="51"/>
  <c r="F72" i="51"/>
  <c r="F71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F57" i="51"/>
  <c r="F56" i="51"/>
  <c r="F55" i="51"/>
  <c r="F54" i="51"/>
  <c r="F53" i="51"/>
  <c r="F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C13" i="51"/>
  <c r="B9" i="51"/>
  <c r="B8" i="51"/>
  <c r="B7" i="51"/>
  <c r="C57" i="2" l="1"/>
  <c r="C58" i="2"/>
  <c r="C59" i="2"/>
  <c r="C60" i="2"/>
  <c r="C56" i="2"/>
  <c r="F8" i="2"/>
  <c r="E21" i="51" s="1"/>
  <c r="G8" i="2"/>
  <c r="F9" i="2"/>
  <c r="E22" i="51" s="1"/>
  <c r="G9" i="2"/>
  <c r="F10" i="2"/>
  <c r="E23" i="51" s="1"/>
  <c r="G10" i="2"/>
  <c r="F11" i="2"/>
  <c r="E24" i="51" s="1"/>
  <c r="G11" i="2"/>
  <c r="G7" i="2"/>
  <c r="F7" i="2"/>
  <c r="E20" i="51" s="1"/>
  <c r="E8" i="2"/>
  <c r="D21" i="51" s="1"/>
  <c r="E9" i="2"/>
  <c r="D22" i="51" s="1"/>
  <c r="E10" i="2"/>
  <c r="D23" i="51" s="1"/>
  <c r="E11" i="2"/>
  <c r="D24" i="51" s="1"/>
  <c r="E7" i="2"/>
  <c r="D20" i="51" s="1"/>
  <c r="D11" i="2"/>
  <c r="C24" i="51" s="1"/>
  <c r="D10" i="2"/>
  <c r="C23" i="51" s="1"/>
  <c r="D9" i="2"/>
  <c r="C22" i="51" s="1"/>
  <c r="D8" i="2"/>
  <c r="C21" i="51" s="1"/>
  <c r="D7" i="2"/>
  <c r="C20" i="51" s="1"/>
  <c r="F56" i="2" l="1"/>
  <c r="E69" i="51" s="1"/>
  <c r="D56" i="2"/>
  <c r="C69" i="51" s="1"/>
  <c r="G56" i="2"/>
  <c r="E56" i="2"/>
  <c r="D69" i="51" s="1"/>
  <c r="D18" i="2"/>
  <c r="C31" i="51" s="1"/>
  <c r="F18" i="2"/>
  <c r="E31" i="51" s="1"/>
  <c r="C40" i="2"/>
  <c r="C12" i="2"/>
  <c r="D12" i="2"/>
  <c r="C25" i="51" s="1"/>
  <c r="E12" i="2"/>
  <c r="D25" i="51" s="1"/>
  <c r="F12" i="2"/>
  <c r="E25" i="51" s="1"/>
  <c r="G12" i="2"/>
  <c r="C13" i="2"/>
  <c r="D13" i="2"/>
  <c r="C26" i="51" s="1"/>
  <c r="E13" i="2"/>
  <c r="D26" i="51" s="1"/>
  <c r="F13" i="2"/>
  <c r="E26" i="51" s="1"/>
  <c r="G13" i="2"/>
  <c r="C14" i="2"/>
  <c r="D14" i="2"/>
  <c r="C27" i="51" s="1"/>
  <c r="E14" i="2"/>
  <c r="D27" i="51" s="1"/>
  <c r="F14" i="2"/>
  <c r="E27" i="51" s="1"/>
  <c r="G14" i="2"/>
  <c r="C15" i="2"/>
  <c r="D15" i="2"/>
  <c r="C28" i="51" s="1"/>
  <c r="E15" i="2"/>
  <c r="D28" i="51" s="1"/>
  <c r="F15" i="2"/>
  <c r="E28" i="51" s="1"/>
  <c r="G15" i="2"/>
  <c r="C16" i="2"/>
  <c r="D16" i="2"/>
  <c r="C29" i="51" s="1"/>
  <c r="E16" i="2"/>
  <c r="D29" i="51" s="1"/>
  <c r="F16" i="2"/>
  <c r="E29" i="51" s="1"/>
  <c r="G16" i="2"/>
  <c r="C18" i="2"/>
  <c r="E18" i="2"/>
  <c r="D31" i="51" s="1"/>
  <c r="G18" i="2"/>
  <c r="C19" i="2"/>
  <c r="D19" i="2"/>
  <c r="C32" i="51" s="1"/>
  <c r="E19" i="2"/>
  <c r="D32" i="51" s="1"/>
  <c r="F19" i="2"/>
  <c r="E32" i="51" s="1"/>
  <c r="G19" i="2"/>
  <c r="C20" i="2"/>
  <c r="D20" i="2"/>
  <c r="C33" i="51" s="1"/>
  <c r="E20" i="2"/>
  <c r="D33" i="51" s="1"/>
  <c r="F20" i="2"/>
  <c r="E33" i="51" s="1"/>
  <c r="G20" i="2"/>
  <c r="C21" i="2"/>
  <c r="D21" i="2"/>
  <c r="C34" i="51" s="1"/>
  <c r="E21" i="2"/>
  <c r="D34" i="51" s="1"/>
  <c r="F21" i="2"/>
  <c r="E34" i="51" s="1"/>
  <c r="G21" i="2"/>
  <c r="C22" i="2"/>
  <c r="D22" i="2"/>
  <c r="C35" i="51" s="1"/>
  <c r="E22" i="2"/>
  <c r="D35" i="51" s="1"/>
  <c r="F22" i="2"/>
  <c r="E35" i="51" s="1"/>
  <c r="G22" i="2"/>
  <c r="C23" i="2"/>
  <c r="D23" i="2"/>
  <c r="C36" i="51" s="1"/>
  <c r="E23" i="2"/>
  <c r="D36" i="51" s="1"/>
  <c r="F23" i="2"/>
  <c r="E36" i="51" s="1"/>
  <c r="G23" i="2"/>
  <c r="C24" i="2"/>
  <c r="D24" i="2"/>
  <c r="C37" i="51" s="1"/>
  <c r="E24" i="2"/>
  <c r="D37" i="51" s="1"/>
  <c r="F24" i="2"/>
  <c r="E37" i="51" s="1"/>
  <c r="G24" i="2"/>
  <c r="C25" i="2"/>
  <c r="D25" i="2"/>
  <c r="C38" i="51" s="1"/>
  <c r="E25" i="2"/>
  <c r="D38" i="51" s="1"/>
  <c r="F25" i="2"/>
  <c r="E38" i="51" s="1"/>
  <c r="G25" i="2"/>
  <c r="C26" i="2"/>
  <c r="D26" i="2"/>
  <c r="C39" i="51" s="1"/>
  <c r="E26" i="2"/>
  <c r="D39" i="51" s="1"/>
  <c r="F26" i="2"/>
  <c r="E39" i="51" s="1"/>
  <c r="G26" i="2"/>
  <c r="C27" i="2"/>
  <c r="D27" i="2"/>
  <c r="C40" i="51" s="1"/>
  <c r="E27" i="2"/>
  <c r="D40" i="51" s="1"/>
  <c r="F27" i="2"/>
  <c r="E40" i="51" s="1"/>
  <c r="G27" i="2"/>
  <c r="C17" i="2"/>
  <c r="D17" i="2"/>
  <c r="D39" i="2" s="1"/>
  <c r="C52" i="51" s="1"/>
  <c r="E17" i="2"/>
  <c r="D30" i="51" s="1"/>
  <c r="F17" i="2"/>
  <c r="F39" i="2" s="1"/>
  <c r="E52" i="51" s="1"/>
  <c r="G17" i="2"/>
  <c r="G28" i="2" s="1"/>
  <c r="C28" i="2"/>
  <c r="E28" i="2"/>
  <c r="D41" i="51" s="1"/>
  <c r="C29" i="2"/>
  <c r="E29" i="2"/>
  <c r="D42" i="51" s="1"/>
  <c r="G29" i="2"/>
  <c r="C30" i="2"/>
  <c r="D30" i="2"/>
  <c r="C43" i="51" s="1"/>
  <c r="E30" i="2"/>
  <c r="D43" i="51" s="1"/>
  <c r="F30" i="2"/>
  <c r="E43" i="51" s="1"/>
  <c r="G30" i="2"/>
  <c r="C31" i="2"/>
  <c r="D31" i="2"/>
  <c r="C44" i="51" s="1"/>
  <c r="E31" i="2"/>
  <c r="D44" i="51" s="1"/>
  <c r="F31" i="2"/>
  <c r="E44" i="51" s="1"/>
  <c r="G31" i="2"/>
  <c r="C32" i="2"/>
  <c r="D32" i="2"/>
  <c r="C45" i="51" s="1"/>
  <c r="E32" i="2"/>
  <c r="D45" i="51" s="1"/>
  <c r="F32" i="2"/>
  <c r="E45" i="51" s="1"/>
  <c r="G32" i="2"/>
  <c r="C33" i="2"/>
  <c r="D33" i="2"/>
  <c r="C46" i="51" s="1"/>
  <c r="E33" i="2"/>
  <c r="D46" i="51" s="1"/>
  <c r="F33" i="2"/>
  <c r="E46" i="51" s="1"/>
  <c r="G33" i="2"/>
  <c r="C34" i="2"/>
  <c r="D34" i="2"/>
  <c r="C47" i="51" s="1"/>
  <c r="E34" i="2"/>
  <c r="D47" i="51" s="1"/>
  <c r="F34" i="2"/>
  <c r="E47" i="51" s="1"/>
  <c r="G34" i="2"/>
  <c r="C35" i="2"/>
  <c r="D35" i="2"/>
  <c r="C48" i="51" s="1"/>
  <c r="E35" i="2"/>
  <c r="D48" i="51" s="1"/>
  <c r="F35" i="2"/>
  <c r="E48" i="51" s="1"/>
  <c r="G35" i="2"/>
  <c r="C36" i="2"/>
  <c r="D36" i="2"/>
  <c r="C49" i="51" s="1"/>
  <c r="E36" i="2"/>
  <c r="D49" i="51" s="1"/>
  <c r="F36" i="2"/>
  <c r="E49" i="51" s="1"/>
  <c r="G36" i="2"/>
  <c r="C37" i="2"/>
  <c r="D37" i="2"/>
  <c r="C50" i="51" s="1"/>
  <c r="E37" i="2"/>
  <c r="D50" i="51" s="1"/>
  <c r="F37" i="2"/>
  <c r="E50" i="51" s="1"/>
  <c r="G37" i="2"/>
  <c r="C38" i="2"/>
  <c r="D38" i="2"/>
  <c r="C51" i="51" s="1"/>
  <c r="E38" i="2"/>
  <c r="D51" i="51" s="1"/>
  <c r="F38" i="2"/>
  <c r="E51" i="51" s="1"/>
  <c r="G38" i="2"/>
  <c r="C39" i="2"/>
  <c r="E39" i="2"/>
  <c r="D52" i="51" s="1"/>
  <c r="G39" i="2"/>
  <c r="E40" i="2"/>
  <c r="D53" i="51" s="1"/>
  <c r="G40" i="2"/>
  <c r="C41" i="2"/>
  <c r="D41" i="2"/>
  <c r="C54" i="51" s="1"/>
  <c r="E41" i="2"/>
  <c r="D54" i="51" s="1"/>
  <c r="F41" i="2"/>
  <c r="E54" i="51" s="1"/>
  <c r="G41" i="2"/>
  <c r="C42" i="2"/>
  <c r="D42" i="2"/>
  <c r="C55" i="51" s="1"/>
  <c r="E42" i="2"/>
  <c r="D55" i="51" s="1"/>
  <c r="F42" i="2"/>
  <c r="E55" i="51" s="1"/>
  <c r="G42" i="2"/>
  <c r="C43" i="2"/>
  <c r="D43" i="2"/>
  <c r="C56" i="51" s="1"/>
  <c r="E43" i="2"/>
  <c r="D56" i="51" s="1"/>
  <c r="F43" i="2"/>
  <c r="E56" i="51" s="1"/>
  <c r="G43" i="2"/>
  <c r="C44" i="2"/>
  <c r="D44" i="2"/>
  <c r="C57" i="51" s="1"/>
  <c r="E44" i="2"/>
  <c r="D57" i="51" s="1"/>
  <c r="F44" i="2"/>
  <c r="E57" i="51" s="1"/>
  <c r="G44" i="2"/>
  <c r="C45" i="2"/>
  <c r="D45" i="2"/>
  <c r="C58" i="51" s="1"/>
  <c r="E45" i="2"/>
  <c r="D58" i="51" s="1"/>
  <c r="F45" i="2"/>
  <c r="E58" i="51" s="1"/>
  <c r="G45" i="2"/>
  <c r="C46" i="2"/>
  <c r="D46" i="2"/>
  <c r="C59" i="51" s="1"/>
  <c r="E46" i="2"/>
  <c r="D59" i="51" s="1"/>
  <c r="F46" i="2"/>
  <c r="E59" i="51" s="1"/>
  <c r="G46" i="2"/>
  <c r="C47" i="2"/>
  <c r="D47" i="2"/>
  <c r="C60" i="51" s="1"/>
  <c r="E47" i="2"/>
  <c r="D60" i="51" s="1"/>
  <c r="F47" i="2"/>
  <c r="E60" i="51" s="1"/>
  <c r="G47" i="2"/>
  <c r="C48" i="2"/>
  <c r="D48" i="2"/>
  <c r="C61" i="51" s="1"/>
  <c r="E48" i="2"/>
  <c r="D61" i="51" s="1"/>
  <c r="F48" i="2"/>
  <c r="E61" i="51" s="1"/>
  <c r="G48" i="2"/>
  <c r="C49" i="2"/>
  <c r="D49" i="2"/>
  <c r="C62" i="51" s="1"/>
  <c r="E49" i="2"/>
  <c r="D62" i="51" s="1"/>
  <c r="F49" i="2"/>
  <c r="E62" i="51" s="1"/>
  <c r="G49" i="2"/>
  <c r="C50" i="2"/>
  <c r="E50" i="2"/>
  <c r="D63" i="51" s="1"/>
  <c r="G50" i="2"/>
  <c r="C51" i="2"/>
  <c r="D51" i="2"/>
  <c r="C64" i="51" s="1"/>
  <c r="E51" i="2"/>
  <c r="D64" i="51" s="1"/>
  <c r="F51" i="2"/>
  <c r="E64" i="51" s="1"/>
  <c r="G51" i="2"/>
  <c r="C52" i="2"/>
  <c r="D52" i="2"/>
  <c r="C65" i="51" s="1"/>
  <c r="E52" i="2"/>
  <c r="D65" i="51" s="1"/>
  <c r="F52" i="2"/>
  <c r="E65" i="51" s="1"/>
  <c r="G52" i="2"/>
  <c r="C53" i="2"/>
  <c r="D53" i="2"/>
  <c r="C66" i="51" s="1"/>
  <c r="E53" i="2"/>
  <c r="D66" i="51" s="1"/>
  <c r="F53" i="2"/>
  <c r="E66" i="51" s="1"/>
  <c r="G53" i="2"/>
  <c r="C54" i="2"/>
  <c r="D54" i="2"/>
  <c r="C67" i="51" s="1"/>
  <c r="E54" i="2"/>
  <c r="D67" i="51" s="1"/>
  <c r="F54" i="2"/>
  <c r="E67" i="51" s="1"/>
  <c r="G54" i="2"/>
  <c r="C55" i="2"/>
  <c r="D55" i="2"/>
  <c r="C68" i="51" s="1"/>
  <c r="E55" i="2"/>
  <c r="D68" i="51" s="1"/>
  <c r="F55" i="2"/>
  <c r="E68" i="51" s="1"/>
  <c r="G55" i="2"/>
  <c r="D57" i="2"/>
  <c r="C70" i="51" s="1"/>
  <c r="E57" i="2"/>
  <c r="D70" i="51" s="1"/>
  <c r="F57" i="2"/>
  <c r="E70" i="51" s="1"/>
  <c r="G57" i="2"/>
  <c r="D58" i="2"/>
  <c r="C71" i="51" s="1"/>
  <c r="E58" i="2"/>
  <c r="D71" i="51" s="1"/>
  <c r="F58" i="2"/>
  <c r="E71" i="51" s="1"/>
  <c r="G58" i="2"/>
  <c r="D59" i="2"/>
  <c r="C72" i="51" s="1"/>
  <c r="E59" i="2"/>
  <c r="D72" i="51" s="1"/>
  <c r="F59" i="2"/>
  <c r="E72" i="51" s="1"/>
  <c r="G59" i="2"/>
  <c r="D60" i="2"/>
  <c r="C73" i="51" s="1"/>
  <c r="E60" i="2"/>
  <c r="D73" i="51" s="1"/>
  <c r="F60" i="2"/>
  <c r="E73" i="51" s="1"/>
  <c r="G60" i="2"/>
  <c r="C61" i="2"/>
  <c r="E61" i="2"/>
  <c r="D74" i="51" s="1"/>
  <c r="G61" i="2"/>
  <c r="G63" i="50"/>
  <c r="F63" i="50"/>
  <c r="E63" i="50"/>
  <c r="D63" i="50"/>
  <c r="C63" i="50"/>
  <c r="G62" i="50"/>
  <c r="F62" i="50"/>
  <c r="E62" i="50"/>
  <c r="D62" i="50"/>
  <c r="C62" i="50"/>
  <c r="G61" i="50"/>
  <c r="F61" i="50"/>
  <c r="E61" i="50"/>
  <c r="D61" i="50"/>
  <c r="C61" i="50"/>
  <c r="G15" i="50"/>
  <c r="F15" i="50"/>
  <c r="E15" i="50"/>
  <c r="D15" i="50"/>
  <c r="C15" i="50"/>
  <c r="G14" i="50"/>
  <c r="F14" i="50"/>
  <c r="E14" i="50"/>
  <c r="D14" i="50"/>
  <c r="C14" i="50"/>
  <c r="C26" i="50" s="1"/>
  <c r="C38" i="50" s="1"/>
  <c r="C50" i="50" s="1"/>
  <c r="G13" i="50"/>
  <c r="F13" i="50"/>
  <c r="E13" i="50"/>
  <c r="D13" i="50"/>
  <c r="C13" i="50"/>
  <c r="G12" i="50"/>
  <c r="F12" i="50"/>
  <c r="E12" i="50"/>
  <c r="D12" i="50"/>
  <c r="C12" i="50"/>
  <c r="C24" i="50" s="1"/>
  <c r="C36" i="50" s="1"/>
  <c r="C48" i="50" s="1"/>
  <c r="G11" i="50"/>
  <c r="F11" i="50"/>
  <c r="E11" i="50"/>
  <c r="D11" i="50"/>
  <c r="C11" i="50"/>
  <c r="G10" i="50"/>
  <c r="F10" i="50"/>
  <c r="E10" i="50"/>
  <c r="D10" i="50"/>
  <c r="C10" i="50"/>
  <c r="G9" i="50"/>
  <c r="F9" i="50"/>
  <c r="E9" i="50"/>
  <c r="D9" i="50"/>
  <c r="C9" i="50"/>
  <c r="C21" i="50" s="1"/>
  <c r="G8" i="50"/>
  <c r="F8" i="50"/>
  <c r="E8" i="50"/>
  <c r="D8" i="50"/>
  <c r="C8" i="50"/>
  <c r="G7" i="50"/>
  <c r="F7" i="50"/>
  <c r="E7" i="50"/>
  <c r="D7" i="50"/>
  <c r="C7" i="50"/>
  <c r="C19" i="50" s="1"/>
  <c r="C31" i="50" s="1"/>
  <c r="B7" i="50"/>
  <c r="BG64" i="50"/>
  <c r="BF64" i="50"/>
  <c r="BE64" i="50"/>
  <c r="BD64" i="50"/>
  <c r="BC64" i="50"/>
  <c r="BB64" i="50"/>
  <c r="BA64" i="50"/>
  <c r="AZ64" i="50"/>
  <c r="AY64" i="50"/>
  <c r="AX64" i="50"/>
  <c r="AW64" i="50"/>
  <c r="AV64" i="50"/>
  <c r="AU64" i="50"/>
  <c r="AT64" i="50"/>
  <c r="AS64" i="50"/>
  <c r="AR64" i="50"/>
  <c r="AQ64" i="50"/>
  <c r="AP64" i="50"/>
  <c r="AO64" i="50"/>
  <c r="AN64" i="50"/>
  <c r="AM64" i="50"/>
  <c r="AL64" i="50"/>
  <c r="AK64" i="50"/>
  <c r="AJ64" i="50"/>
  <c r="AI64" i="50"/>
  <c r="AH64" i="50"/>
  <c r="AG64" i="50"/>
  <c r="AF64" i="50"/>
  <c r="AE64" i="50"/>
  <c r="AD64" i="50"/>
  <c r="AC64" i="50"/>
  <c r="AB64" i="50"/>
  <c r="AA64" i="50"/>
  <c r="Z64" i="50"/>
  <c r="Y64" i="50"/>
  <c r="X64" i="50"/>
  <c r="W64" i="50"/>
  <c r="V64" i="50"/>
  <c r="U64" i="50"/>
  <c r="T64" i="50"/>
  <c r="S64" i="50"/>
  <c r="R64" i="50"/>
  <c r="Q64" i="50"/>
  <c r="P64" i="50"/>
  <c r="O64" i="50"/>
  <c r="N64" i="50"/>
  <c r="M64" i="50"/>
  <c r="L64" i="50"/>
  <c r="I63" i="50"/>
  <c r="I62" i="50"/>
  <c r="I61" i="50"/>
  <c r="F64" i="57"/>
  <c r="F63" i="57"/>
  <c r="F62" i="57"/>
  <c r="F61" i="57"/>
  <c r="F60" i="57"/>
  <c r="F59" i="57"/>
  <c r="F58" i="57"/>
  <c r="F57" i="57"/>
  <c r="F56" i="57"/>
  <c r="I51" i="50"/>
  <c r="O64" i="20" s="1"/>
  <c r="I50" i="50"/>
  <c r="O63" i="20" s="1"/>
  <c r="I49" i="50"/>
  <c r="O62" i="20" s="1"/>
  <c r="I48" i="50"/>
  <c r="O61" i="20" s="1"/>
  <c r="I47" i="50"/>
  <c r="O60" i="20" s="1"/>
  <c r="I46" i="50"/>
  <c r="O59" i="20" s="1"/>
  <c r="I45" i="50"/>
  <c r="O58" i="20" s="1"/>
  <c r="I44" i="50"/>
  <c r="O57" i="20" s="1"/>
  <c r="I43" i="50"/>
  <c r="O56" i="20" s="1"/>
  <c r="I39" i="50"/>
  <c r="O52" i="20" s="1"/>
  <c r="I38" i="50"/>
  <c r="O51" i="20" s="1"/>
  <c r="I37" i="50"/>
  <c r="O50" i="20" s="1"/>
  <c r="I36" i="50"/>
  <c r="O49" i="20" s="1"/>
  <c r="I35" i="50"/>
  <c r="O48" i="20" s="1"/>
  <c r="I34" i="50"/>
  <c r="O47" i="20" s="1"/>
  <c r="I33" i="50"/>
  <c r="O46" i="20" s="1"/>
  <c r="I32" i="50"/>
  <c r="O45" i="20" s="1"/>
  <c r="I31" i="50"/>
  <c r="O44" i="20" s="1"/>
  <c r="I27" i="50"/>
  <c r="O40" i="20" s="1"/>
  <c r="I26" i="50"/>
  <c r="O39" i="20" s="1"/>
  <c r="I25" i="50"/>
  <c r="O38" i="20" s="1"/>
  <c r="I24" i="50"/>
  <c r="O37" i="20" s="1"/>
  <c r="I23" i="50"/>
  <c r="O36" i="20" s="1"/>
  <c r="I22" i="50"/>
  <c r="O35" i="20" s="1"/>
  <c r="I21" i="50"/>
  <c r="O34" i="20" s="1"/>
  <c r="I20" i="50"/>
  <c r="O33" i="20" s="1"/>
  <c r="I19" i="50"/>
  <c r="O32" i="20" s="1"/>
  <c r="I15" i="50"/>
  <c r="O28" i="20" s="1"/>
  <c r="C27" i="50"/>
  <c r="C39" i="50" s="1"/>
  <c r="C51" i="50" s="1"/>
  <c r="I14" i="50"/>
  <c r="O27" i="20" s="1"/>
  <c r="I13" i="50"/>
  <c r="O26" i="20" s="1"/>
  <c r="C25" i="50"/>
  <c r="C37" i="50" s="1"/>
  <c r="C49" i="50" s="1"/>
  <c r="I12" i="50"/>
  <c r="O25" i="20" s="1"/>
  <c r="I11" i="50"/>
  <c r="O24" i="20" s="1"/>
  <c r="C23" i="50"/>
  <c r="C35" i="50" s="1"/>
  <c r="C47" i="50" s="1"/>
  <c r="I10" i="50"/>
  <c r="O23" i="20" s="1"/>
  <c r="I9" i="50"/>
  <c r="O22" i="20" s="1"/>
  <c r="C33" i="50"/>
  <c r="C45" i="50" s="1"/>
  <c r="I8" i="50"/>
  <c r="O21" i="20" s="1"/>
  <c r="I7" i="50"/>
  <c r="C43" i="50"/>
  <c r="B19" i="50"/>
  <c r="S21" i="49"/>
  <c r="Q21" i="49"/>
  <c r="O21" i="49"/>
  <c r="S20" i="49"/>
  <c r="Q20" i="49"/>
  <c r="O20" i="49"/>
  <c r="S19" i="49"/>
  <c r="Q19" i="49"/>
  <c r="O19" i="49"/>
  <c r="S18" i="49"/>
  <c r="Q18" i="49"/>
  <c r="O18" i="49"/>
  <c r="W15" i="49"/>
  <c r="U15" i="49"/>
  <c r="S15" i="49"/>
  <c r="Q15" i="49"/>
  <c r="O15" i="49"/>
  <c r="W14" i="49"/>
  <c r="U14" i="49"/>
  <c r="S14" i="49"/>
  <c r="Q14" i="49"/>
  <c r="O14" i="49"/>
  <c r="W13" i="49"/>
  <c r="U13" i="49"/>
  <c r="S13" i="49"/>
  <c r="Q13" i="49"/>
  <c r="O13" i="49"/>
  <c r="W12" i="49"/>
  <c r="U12" i="49"/>
  <c r="S12" i="49"/>
  <c r="Q12" i="49"/>
  <c r="O12" i="49"/>
  <c r="U11" i="49"/>
  <c r="S11" i="49"/>
  <c r="Q11" i="49"/>
  <c r="O11" i="49"/>
  <c r="W9" i="49"/>
  <c r="U9" i="49"/>
  <c r="S9" i="49"/>
  <c r="Q9" i="49"/>
  <c r="O9" i="49"/>
  <c r="W8" i="49"/>
  <c r="U8" i="49"/>
  <c r="S8" i="49"/>
  <c r="Q8" i="49"/>
  <c r="O8" i="49"/>
  <c r="W7" i="49"/>
  <c r="U7" i="49"/>
  <c r="S7" i="49"/>
  <c r="Q7" i="49"/>
  <c r="O7" i="49"/>
  <c r="W6" i="49"/>
  <c r="U6" i="49"/>
  <c r="S6" i="49"/>
  <c r="Q6" i="49"/>
  <c r="O6" i="49"/>
  <c r="W5" i="49"/>
  <c r="U5" i="49"/>
  <c r="S5" i="49"/>
  <c r="Q5" i="49"/>
  <c r="K33" i="49"/>
  <c r="I33" i="49"/>
  <c r="G33" i="49"/>
  <c r="E33" i="49"/>
  <c r="C33" i="49"/>
  <c r="K32" i="49"/>
  <c r="I32" i="49"/>
  <c r="G32" i="49"/>
  <c r="E32" i="49"/>
  <c r="C32" i="49"/>
  <c r="K31" i="49"/>
  <c r="I31" i="49"/>
  <c r="G31" i="49"/>
  <c r="E31" i="49"/>
  <c r="C31" i="49"/>
  <c r="K30" i="49"/>
  <c r="I30" i="49"/>
  <c r="G30" i="49"/>
  <c r="E30" i="49"/>
  <c r="C30" i="49"/>
  <c r="K27" i="49"/>
  <c r="I27" i="49"/>
  <c r="G27" i="49"/>
  <c r="E27" i="49"/>
  <c r="C27" i="49"/>
  <c r="K26" i="49"/>
  <c r="I26" i="49"/>
  <c r="G26" i="49"/>
  <c r="E26" i="49"/>
  <c r="C26" i="49"/>
  <c r="K25" i="49"/>
  <c r="I25" i="49"/>
  <c r="G25" i="49"/>
  <c r="E25" i="49"/>
  <c r="C25" i="49"/>
  <c r="K24" i="49"/>
  <c r="I24" i="49"/>
  <c r="G24" i="49"/>
  <c r="E24" i="49"/>
  <c r="C24" i="49"/>
  <c r="K21" i="49"/>
  <c r="I21" i="49"/>
  <c r="G21" i="49"/>
  <c r="E21" i="49"/>
  <c r="C21" i="49"/>
  <c r="K20" i="49"/>
  <c r="I20" i="49"/>
  <c r="G20" i="49"/>
  <c r="E20" i="49"/>
  <c r="C20" i="49"/>
  <c r="K19" i="49"/>
  <c r="I19" i="49"/>
  <c r="G19" i="49"/>
  <c r="E19" i="49"/>
  <c r="C19" i="49"/>
  <c r="K18" i="49"/>
  <c r="I18" i="49"/>
  <c r="G18" i="49"/>
  <c r="E18" i="49"/>
  <c r="C18" i="49"/>
  <c r="K15" i="49"/>
  <c r="I15" i="49"/>
  <c r="G15" i="49"/>
  <c r="E15" i="49"/>
  <c r="C15" i="49"/>
  <c r="K14" i="49"/>
  <c r="I14" i="49"/>
  <c r="G14" i="49"/>
  <c r="E14" i="49"/>
  <c r="C14" i="49"/>
  <c r="K13" i="49"/>
  <c r="I13" i="49"/>
  <c r="G13" i="49"/>
  <c r="E13" i="49"/>
  <c r="C13" i="49"/>
  <c r="K12" i="49"/>
  <c r="I12" i="49"/>
  <c r="G12" i="49"/>
  <c r="E12" i="49"/>
  <c r="C12" i="49"/>
  <c r="B12" i="49"/>
  <c r="F61" i="2" l="1"/>
  <c r="E74" i="51" s="1"/>
  <c r="D61" i="2"/>
  <c r="C74" i="51" s="1"/>
  <c r="F50" i="2"/>
  <c r="E63" i="51" s="1"/>
  <c r="D50" i="2"/>
  <c r="C63" i="51" s="1"/>
  <c r="F28" i="2"/>
  <c r="E41" i="51" s="1"/>
  <c r="E30" i="51"/>
  <c r="D28" i="2"/>
  <c r="C41" i="51" s="1"/>
  <c r="C30" i="51"/>
  <c r="O65" i="20"/>
  <c r="O66" i="20"/>
  <c r="F67" i="57"/>
  <c r="O67" i="20"/>
  <c r="D21" i="50"/>
  <c r="E22" i="50"/>
  <c r="E21" i="50"/>
  <c r="D22" i="50"/>
  <c r="D19" i="50"/>
  <c r="D31" i="50"/>
  <c r="E20" i="50"/>
  <c r="E32" i="50"/>
  <c r="C16" i="50"/>
  <c r="C40" i="50"/>
  <c r="C28" i="50"/>
  <c r="E16" i="50"/>
  <c r="L29" i="20" s="1"/>
  <c r="E40" i="50"/>
  <c r="E28" i="50"/>
  <c r="G16" i="50"/>
  <c r="G40" i="50"/>
  <c r="H40" i="50" s="1"/>
  <c r="G28" i="50"/>
  <c r="H28" i="50" s="1"/>
  <c r="D17" i="50"/>
  <c r="K30" i="20" s="1"/>
  <c r="D41" i="50"/>
  <c r="D29" i="50"/>
  <c r="F17" i="50"/>
  <c r="M30" i="20" s="1"/>
  <c r="F41" i="50"/>
  <c r="F29" i="50"/>
  <c r="C18" i="50"/>
  <c r="C42" i="50"/>
  <c r="C30" i="50"/>
  <c r="E18" i="50"/>
  <c r="L31" i="20" s="1"/>
  <c r="E42" i="50"/>
  <c r="E30" i="50"/>
  <c r="G18" i="50"/>
  <c r="G42" i="50"/>
  <c r="H42" i="50" s="1"/>
  <c r="G30" i="50"/>
  <c r="H30" i="50" s="1"/>
  <c r="E19" i="50"/>
  <c r="E31" i="50"/>
  <c r="D20" i="50"/>
  <c r="D32" i="50"/>
  <c r="D28" i="50"/>
  <c r="D16" i="50"/>
  <c r="K29" i="20" s="1"/>
  <c r="D40" i="50"/>
  <c r="F28" i="50"/>
  <c r="F16" i="50"/>
  <c r="M29" i="20" s="1"/>
  <c r="F40" i="50"/>
  <c r="C29" i="50"/>
  <c r="C17" i="50"/>
  <c r="C41" i="50"/>
  <c r="E29" i="50"/>
  <c r="E17" i="50"/>
  <c r="L30" i="20" s="1"/>
  <c r="E41" i="50"/>
  <c r="G29" i="50"/>
  <c r="H29" i="50" s="1"/>
  <c r="G17" i="50"/>
  <c r="G41" i="50"/>
  <c r="H41" i="50" s="1"/>
  <c r="D30" i="50"/>
  <c r="D18" i="50"/>
  <c r="K31" i="20" s="1"/>
  <c r="D42" i="50"/>
  <c r="F30" i="50"/>
  <c r="F18" i="50"/>
  <c r="M31" i="20" s="1"/>
  <c r="F42" i="50"/>
  <c r="C20" i="50"/>
  <c r="C22" i="50"/>
  <c r="C34" i="50" s="1"/>
  <c r="C46" i="50" s="1"/>
  <c r="K20" i="20"/>
  <c r="K56" i="20" s="1"/>
  <c r="B20" i="57"/>
  <c r="L21" i="20"/>
  <c r="L57" i="20" s="1"/>
  <c r="C21" i="57"/>
  <c r="K22" i="20"/>
  <c r="K58" i="20" s="1"/>
  <c r="B22" i="57"/>
  <c r="L23" i="20"/>
  <c r="L59" i="20" s="1"/>
  <c r="C23" i="57"/>
  <c r="K24" i="20"/>
  <c r="K60" i="20" s="1"/>
  <c r="B24" i="57"/>
  <c r="L25" i="20"/>
  <c r="L61" i="20" s="1"/>
  <c r="C25" i="57"/>
  <c r="K26" i="20"/>
  <c r="K62" i="20" s="1"/>
  <c r="B26" i="57"/>
  <c r="L27" i="20"/>
  <c r="L63" i="20" s="1"/>
  <c r="C27" i="57"/>
  <c r="K28" i="20"/>
  <c r="K64" i="20" s="1"/>
  <c r="B28" i="57"/>
  <c r="A65" i="57"/>
  <c r="C65" i="57"/>
  <c r="B66" i="57"/>
  <c r="A67" i="57"/>
  <c r="C67" i="57"/>
  <c r="L20" i="20"/>
  <c r="L56" i="20" s="1"/>
  <c r="C20" i="57"/>
  <c r="K21" i="20"/>
  <c r="K57" i="20" s="1"/>
  <c r="B21" i="57"/>
  <c r="L22" i="20"/>
  <c r="L58" i="20" s="1"/>
  <c r="C22" i="57"/>
  <c r="K23" i="20"/>
  <c r="K59" i="20" s="1"/>
  <c r="B23" i="57"/>
  <c r="L24" i="20"/>
  <c r="L60" i="20" s="1"/>
  <c r="C24" i="57"/>
  <c r="K25" i="20"/>
  <c r="K61" i="20" s="1"/>
  <c r="B25" i="57"/>
  <c r="L26" i="20"/>
  <c r="L62" i="20" s="1"/>
  <c r="C26" i="57"/>
  <c r="K27" i="20"/>
  <c r="K63" i="20" s="1"/>
  <c r="B27" i="57"/>
  <c r="L28" i="20"/>
  <c r="L64" i="20" s="1"/>
  <c r="C28" i="57"/>
  <c r="B65" i="57"/>
  <c r="A66" i="57"/>
  <c r="C66" i="57"/>
  <c r="B67" i="57"/>
  <c r="H10" i="50"/>
  <c r="F23" i="57"/>
  <c r="F24" i="57"/>
  <c r="H14" i="50"/>
  <c r="F27" i="57"/>
  <c r="F28" i="57"/>
  <c r="F30" i="57"/>
  <c r="F32" i="57"/>
  <c r="F34" i="57"/>
  <c r="F36" i="57"/>
  <c r="F38" i="57"/>
  <c r="F40" i="57"/>
  <c r="F42" i="57"/>
  <c r="F44" i="57"/>
  <c r="F46" i="57"/>
  <c r="F48" i="57"/>
  <c r="F50" i="57"/>
  <c r="F52" i="57"/>
  <c r="F54" i="57"/>
  <c r="H62" i="50"/>
  <c r="F66" i="57"/>
  <c r="H8" i="50"/>
  <c r="F21" i="57"/>
  <c r="F22" i="57"/>
  <c r="H12" i="50"/>
  <c r="F25" i="57"/>
  <c r="F26" i="57"/>
  <c r="F29" i="57"/>
  <c r="F31" i="57"/>
  <c r="F33" i="57"/>
  <c r="F35" i="57"/>
  <c r="F37" i="57"/>
  <c r="F39" i="57"/>
  <c r="F41" i="57"/>
  <c r="F43" i="57"/>
  <c r="F45" i="57"/>
  <c r="F47" i="57"/>
  <c r="F49" i="57"/>
  <c r="F51" i="57"/>
  <c r="F53" i="57"/>
  <c r="F55" i="57"/>
  <c r="F65" i="57"/>
  <c r="I64" i="50"/>
  <c r="O20" i="20"/>
  <c r="F20" i="57"/>
  <c r="F40" i="2"/>
  <c r="E53" i="51" s="1"/>
  <c r="D40" i="2"/>
  <c r="C53" i="51" s="1"/>
  <c r="F29" i="2"/>
  <c r="E42" i="51" s="1"/>
  <c r="D29" i="2"/>
  <c r="C42" i="51" s="1"/>
  <c r="H13" i="50"/>
  <c r="H63" i="50"/>
  <c r="H9" i="50"/>
  <c r="H11" i="50"/>
  <c r="H15" i="50"/>
  <c r="H61" i="50"/>
  <c r="B31" i="50"/>
  <c r="C56" i="57"/>
  <c r="E43" i="50"/>
  <c r="G43" i="50"/>
  <c r="B57" i="57"/>
  <c r="D44" i="50"/>
  <c r="F44" i="50"/>
  <c r="C58" i="57"/>
  <c r="E45" i="50"/>
  <c r="G45" i="50"/>
  <c r="B59" i="57"/>
  <c r="D46" i="50"/>
  <c r="F46" i="50"/>
  <c r="C60" i="57"/>
  <c r="E47" i="50"/>
  <c r="G47" i="50"/>
  <c r="H47" i="50" s="1"/>
  <c r="B61" i="57"/>
  <c r="D48" i="50"/>
  <c r="F48" i="50"/>
  <c r="F36" i="50"/>
  <c r="C62" i="57"/>
  <c r="E49" i="50"/>
  <c r="E37" i="50"/>
  <c r="G49" i="50"/>
  <c r="G37" i="50"/>
  <c r="B63" i="57"/>
  <c r="D50" i="50"/>
  <c r="D38" i="50"/>
  <c r="F50" i="50"/>
  <c r="F38" i="50"/>
  <c r="C64" i="57"/>
  <c r="E51" i="50"/>
  <c r="E39" i="50"/>
  <c r="G51" i="50"/>
  <c r="H51" i="50" s="1"/>
  <c r="G39" i="50"/>
  <c r="G19" i="50"/>
  <c r="F20" i="50"/>
  <c r="G21" i="50"/>
  <c r="F22" i="50"/>
  <c r="E23" i="50"/>
  <c r="G23" i="50"/>
  <c r="D24" i="50"/>
  <c r="F24" i="50"/>
  <c r="E25" i="50"/>
  <c r="G25" i="50"/>
  <c r="D26" i="50"/>
  <c r="F26" i="50"/>
  <c r="E27" i="50"/>
  <c r="G27" i="50"/>
  <c r="G31" i="50"/>
  <c r="F32" i="50"/>
  <c r="E33" i="50"/>
  <c r="G33" i="50"/>
  <c r="D34" i="50"/>
  <c r="F34" i="50"/>
  <c r="E35" i="50"/>
  <c r="G35" i="50"/>
  <c r="D36" i="50"/>
  <c r="H37" i="50"/>
  <c r="B56" i="57"/>
  <c r="D43" i="50"/>
  <c r="F43" i="50"/>
  <c r="H7" i="50"/>
  <c r="C57" i="57"/>
  <c r="E44" i="50"/>
  <c r="G44" i="50"/>
  <c r="B58" i="57"/>
  <c r="D45" i="50"/>
  <c r="F45" i="50"/>
  <c r="C59" i="57"/>
  <c r="E46" i="50"/>
  <c r="G46" i="50"/>
  <c r="B60" i="57"/>
  <c r="D47" i="50"/>
  <c r="F47" i="50"/>
  <c r="C61" i="57"/>
  <c r="E48" i="50"/>
  <c r="E36" i="50"/>
  <c r="G48" i="50"/>
  <c r="G36" i="50"/>
  <c r="B62" i="57"/>
  <c r="D49" i="50"/>
  <c r="D37" i="50"/>
  <c r="F49" i="50"/>
  <c r="F37" i="50"/>
  <c r="C63" i="57"/>
  <c r="E50" i="50"/>
  <c r="E38" i="50"/>
  <c r="G50" i="50"/>
  <c r="G38" i="50"/>
  <c r="D51" i="50"/>
  <c r="D39" i="50"/>
  <c r="F51" i="50"/>
  <c r="F39" i="50"/>
  <c r="F19" i="50"/>
  <c r="G20" i="50"/>
  <c r="F21" i="50"/>
  <c r="G22" i="50"/>
  <c r="D23" i="50"/>
  <c r="F23" i="50"/>
  <c r="E24" i="50"/>
  <c r="G24" i="50"/>
  <c r="D25" i="50"/>
  <c r="F25" i="50"/>
  <c r="E26" i="50"/>
  <c r="G26" i="50"/>
  <c r="D27" i="50"/>
  <c r="F27" i="50"/>
  <c r="F31" i="50"/>
  <c r="G32" i="50"/>
  <c r="D33" i="50"/>
  <c r="F33" i="50"/>
  <c r="E34" i="50"/>
  <c r="G34" i="50"/>
  <c r="D35" i="50"/>
  <c r="F35" i="50"/>
  <c r="H43" i="50"/>
  <c r="S67" i="50" l="1"/>
  <c r="L67" i="50"/>
  <c r="H17" i="50"/>
  <c r="N30" i="20"/>
  <c r="K65" i="20"/>
  <c r="K41" i="20"/>
  <c r="K53" i="20"/>
  <c r="H18" i="50"/>
  <c r="N31" i="20"/>
  <c r="K66" i="20"/>
  <c r="K54" i="20"/>
  <c r="K42" i="20"/>
  <c r="L65" i="20"/>
  <c r="L41" i="20"/>
  <c r="L53" i="20"/>
  <c r="BE69" i="50"/>
  <c r="AW69" i="50"/>
  <c r="AO69" i="50"/>
  <c r="AG69" i="50"/>
  <c r="Y69" i="50"/>
  <c r="Q69" i="50"/>
  <c r="BG67" i="50"/>
  <c r="AY67" i="50"/>
  <c r="AQ67" i="50"/>
  <c r="AI67" i="50"/>
  <c r="AA67" i="50"/>
  <c r="K67" i="50"/>
  <c r="BC69" i="50"/>
  <c r="AU69" i="50"/>
  <c r="AM69" i="50"/>
  <c r="AE69" i="50"/>
  <c r="W69" i="50"/>
  <c r="O69" i="50"/>
  <c r="BE67" i="50"/>
  <c r="AW67" i="50"/>
  <c r="AO67" i="50"/>
  <c r="AG67" i="50"/>
  <c r="Y67" i="50"/>
  <c r="Q67" i="50"/>
  <c r="BF69" i="50"/>
  <c r="BB69" i="50"/>
  <c r="AX69" i="50"/>
  <c r="AT69" i="50"/>
  <c r="AP69" i="50"/>
  <c r="AL69" i="50"/>
  <c r="AH69" i="50"/>
  <c r="AD69" i="50"/>
  <c r="Z69" i="50"/>
  <c r="V69" i="50"/>
  <c r="R69" i="50"/>
  <c r="N69" i="50"/>
  <c r="BF67" i="50"/>
  <c r="BB67" i="50"/>
  <c r="AX67" i="50"/>
  <c r="AT67" i="50"/>
  <c r="AP67" i="50"/>
  <c r="AL67" i="50"/>
  <c r="AH67" i="50"/>
  <c r="AD67" i="50"/>
  <c r="Z67" i="50"/>
  <c r="V67" i="50"/>
  <c r="R67" i="50"/>
  <c r="N67" i="50"/>
  <c r="K67" i="20"/>
  <c r="K43" i="20"/>
  <c r="K55" i="20"/>
  <c r="L66" i="20"/>
  <c r="L54" i="20"/>
  <c r="L42" i="20"/>
  <c r="L67" i="20"/>
  <c r="L43" i="20"/>
  <c r="L55" i="20"/>
  <c r="K68" i="50"/>
  <c r="M68" i="50"/>
  <c r="O68" i="50"/>
  <c r="Q68" i="50"/>
  <c r="S68" i="50"/>
  <c r="U68" i="50"/>
  <c r="W68" i="50"/>
  <c r="Y68" i="50"/>
  <c r="AA68" i="50"/>
  <c r="AC68" i="50"/>
  <c r="AE68" i="50"/>
  <c r="AG68" i="50"/>
  <c r="AI68" i="50"/>
  <c r="AK68" i="50"/>
  <c r="AM68" i="50"/>
  <c r="AO68" i="50"/>
  <c r="AQ68" i="50"/>
  <c r="AS68" i="50"/>
  <c r="AU68" i="50"/>
  <c r="AW68" i="50"/>
  <c r="AY68" i="50"/>
  <c r="BA68" i="50"/>
  <c r="BC68" i="50"/>
  <c r="BE68" i="50"/>
  <c r="BG68" i="50"/>
  <c r="N29" i="20"/>
  <c r="L68" i="50"/>
  <c r="P68" i="50"/>
  <c r="T68" i="50"/>
  <c r="X68" i="50"/>
  <c r="AB68" i="50"/>
  <c r="AF68" i="50"/>
  <c r="AJ68" i="50"/>
  <c r="AN68" i="50"/>
  <c r="AR68" i="50"/>
  <c r="AV68" i="50"/>
  <c r="AZ68" i="50"/>
  <c r="BD68" i="50"/>
  <c r="N68" i="50"/>
  <c r="R68" i="50"/>
  <c r="V68" i="50"/>
  <c r="Z68" i="50"/>
  <c r="AD68" i="50"/>
  <c r="AH68" i="50"/>
  <c r="AL68" i="50"/>
  <c r="AP68" i="50"/>
  <c r="AT68" i="50"/>
  <c r="AX68" i="50"/>
  <c r="BB68" i="50"/>
  <c r="BF68" i="50"/>
  <c r="BA69" i="50"/>
  <c r="AS69" i="50"/>
  <c r="AK69" i="50"/>
  <c r="AC69" i="50"/>
  <c r="U69" i="50"/>
  <c r="M69" i="50"/>
  <c r="BC67" i="50"/>
  <c r="AU67" i="50"/>
  <c r="AM67" i="50"/>
  <c r="AE67" i="50"/>
  <c r="W67" i="50"/>
  <c r="O67" i="50"/>
  <c r="BG69" i="50"/>
  <c r="AY69" i="50"/>
  <c r="AY66" i="50" s="1"/>
  <c r="AQ69" i="50"/>
  <c r="AI69" i="50"/>
  <c r="AI66" i="50" s="1"/>
  <c r="AA69" i="50"/>
  <c r="S69" i="50"/>
  <c r="S66" i="50" s="1"/>
  <c r="K69" i="50"/>
  <c r="K66" i="50" s="1"/>
  <c r="BA67" i="50"/>
  <c r="AS67" i="50"/>
  <c r="AK67" i="50"/>
  <c r="AC67" i="50"/>
  <c r="U67" i="50"/>
  <c r="M67" i="50"/>
  <c r="BD69" i="50"/>
  <c r="AZ69" i="50"/>
  <c r="AV69" i="50"/>
  <c r="AR69" i="50"/>
  <c r="AN69" i="50"/>
  <c r="AJ69" i="50"/>
  <c r="AF69" i="50"/>
  <c r="AB69" i="50"/>
  <c r="X69" i="50"/>
  <c r="T69" i="50"/>
  <c r="P69" i="50"/>
  <c r="L69" i="50"/>
  <c r="BD67" i="50"/>
  <c r="AZ67" i="50"/>
  <c r="AV67" i="50"/>
  <c r="AR67" i="50"/>
  <c r="AN67" i="50"/>
  <c r="AJ67" i="50"/>
  <c r="AF67" i="50"/>
  <c r="AB67" i="50"/>
  <c r="X67" i="50"/>
  <c r="T67" i="50"/>
  <c r="P67" i="50"/>
  <c r="F68" i="57"/>
  <c r="O68" i="20"/>
  <c r="K52" i="20"/>
  <c r="K40" i="20"/>
  <c r="L51" i="20"/>
  <c r="L39" i="20"/>
  <c r="K50" i="20"/>
  <c r="K38" i="20"/>
  <c r="L49" i="20"/>
  <c r="L37" i="20"/>
  <c r="K48" i="20"/>
  <c r="K36" i="20"/>
  <c r="L47" i="20"/>
  <c r="L35" i="20"/>
  <c r="K46" i="20"/>
  <c r="K34" i="20"/>
  <c r="L45" i="20"/>
  <c r="L33" i="20"/>
  <c r="K44" i="20"/>
  <c r="K32" i="20"/>
  <c r="L52" i="20"/>
  <c r="L40" i="20"/>
  <c r="K51" i="20"/>
  <c r="K39" i="20"/>
  <c r="L50" i="20"/>
  <c r="L38" i="20"/>
  <c r="K49" i="20"/>
  <c r="K37" i="20"/>
  <c r="L48" i="20"/>
  <c r="L36" i="20"/>
  <c r="K47" i="20"/>
  <c r="K35" i="20"/>
  <c r="L46" i="20"/>
  <c r="L34" i="20"/>
  <c r="K45" i="20"/>
  <c r="K33" i="20"/>
  <c r="L44" i="20"/>
  <c r="L32" i="20"/>
  <c r="J67" i="50"/>
  <c r="C32" i="50"/>
  <c r="C44" i="50" s="1"/>
  <c r="J69" i="50"/>
  <c r="G64" i="50"/>
  <c r="H16" i="50"/>
  <c r="J68" i="50"/>
  <c r="J73" i="50" s="1"/>
  <c r="B55" i="57"/>
  <c r="C54" i="57"/>
  <c r="B53" i="57"/>
  <c r="C52" i="57"/>
  <c r="B51" i="57"/>
  <c r="C50" i="57"/>
  <c r="B49" i="57"/>
  <c r="C48" i="57"/>
  <c r="C55" i="57"/>
  <c r="B54" i="57"/>
  <c r="C53" i="57"/>
  <c r="B42" i="57"/>
  <c r="C41" i="57"/>
  <c r="B40" i="57"/>
  <c r="C39" i="57"/>
  <c r="B38" i="57"/>
  <c r="B37" i="57"/>
  <c r="C36" i="57"/>
  <c r="B35" i="57"/>
  <c r="C34" i="57"/>
  <c r="B33" i="57"/>
  <c r="C32" i="57"/>
  <c r="B31" i="57"/>
  <c r="C30" i="57"/>
  <c r="B29" i="57"/>
  <c r="B46" i="57"/>
  <c r="B64" i="57"/>
  <c r="C45" i="57"/>
  <c r="B44" i="57"/>
  <c r="C43" i="57"/>
  <c r="B47" i="57"/>
  <c r="B43" i="57"/>
  <c r="C42" i="57"/>
  <c r="B41" i="57"/>
  <c r="C40" i="57"/>
  <c r="B39" i="57"/>
  <c r="C38" i="57"/>
  <c r="C37" i="57"/>
  <c r="B36" i="57"/>
  <c r="C35" i="57"/>
  <c r="B34" i="57"/>
  <c r="C33" i="57"/>
  <c r="B32" i="57"/>
  <c r="C31" i="57"/>
  <c r="B30" i="57"/>
  <c r="C29" i="57"/>
  <c r="C46" i="57"/>
  <c r="B45" i="57"/>
  <c r="C44" i="57"/>
  <c r="B52" i="57"/>
  <c r="C51" i="57"/>
  <c r="B50" i="57"/>
  <c r="C49" i="57"/>
  <c r="B48" i="57"/>
  <c r="C47" i="57"/>
  <c r="H50" i="50"/>
  <c r="H48" i="50"/>
  <c r="H49" i="50"/>
  <c r="H45" i="50"/>
  <c r="H34" i="50"/>
  <c r="H32" i="50"/>
  <c r="H26" i="50"/>
  <c r="H24" i="50"/>
  <c r="H22" i="50"/>
  <c r="H20" i="50"/>
  <c r="H38" i="50"/>
  <c r="H36" i="50"/>
  <c r="H46" i="50"/>
  <c r="H44" i="50"/>
  <c r="H35" i="50"/>
  <c r="H33" i="50"/>
  <c r="H31" i="50"/>
  <c r="H27" i="50"/>
  <c r="H25" i="50"/>
  <c r="H23" i="50"/>
  <c r="H21" i="50"/>
  <c r="H19" i="50"/>
  <c r="H39" i="50"/>
  <c r="B43" i="50"/>
  <c r="D4" i="50" s="1"/>
  <c r="L66" i="50" l="1"/>
  <c r="AA66" i="50"/>
  <c r="AQ66" i="50"/>
  <c r="BG66" i="50"/>
  <c r="P66" i="50"/>
  <c r="X66" i="50"/>
  <c r="AF66" i="50"/>
  <c r="AN66" i="50"/>
  <c r="AV66" i="50"/>
  <c r="BD66" i="50"/>
  <c r="M66" i="50"/>
  <c r="AC66" i="50"/>
  <c r="AS66" i="50"/>
  <c r="R66" i="50"/>
  <c r="Z66" i="50"/>
  <c r="AH66" i="50"/>
  <c r="AP66" i="50"/>
  <c r="AX66" i="50"/>
  <c r="BF66" i="50"/>
  <c r="W66" i="50"/>
  <c r="AM66" i="50"/>
  <c r="BC66" i="50"/>
  <c r="Y66" i="50"/>
  <c r="AO66" i="50"/>
  <c r="BE66" i="50"/>
  <c r="T66" i="50"/>
  <c r="AB66" i="50"/>
  <c r="AJ66" i="50"/>
  <c r="AR66" i="50"/>
  <c r="AZ66" i="50"/>
  <c r="U66" i="50"/>
  <c r="AK66" i="50"/>
  <c r="BA66" i="50"/>
  <c r="N66" i="50"/>
  <c r="V66" i="50"/>
  <c r="AD66" i="50"/>
  <c r="AL66" i="50"/>
  <c r="AT66" i="50"/>
  <c r="BB66" i="50"/>
  <c r="O66" i="50"/>
  <c r="AE66" i="50"/>
  <c r="AU66" i="50"/>
  <c r="Q66" i="50"/>
  <c r="AG66" i="50"/>
  <c r="AW66" i="50"/>
  <c r="H64" i="50"/>
  <c r="J66" i="50"/>
  <c r="J72" i="50"/>
  <c r="J18" i="20"/>
  <c r="N2" i="20" s="1"/>
  <c r="A18" i="57"/>
  <c r="E2" i="57" s="1"/>
  <c r="F69" i="20" l="1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20" i="20"/>
  <c r="I55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6" i="2"/>
  <c r="I57" i="2"/>
  <c r="I58" i="2"/>
  <c r="I59" i="2"/>
  <c r="I60" i="2"/>
  <c r="I61" i="2"/>
  <c r="I7" i="2"/>
  <c r="C66" i="20"/>
  <c r="D66" i="20"/>
  <c r="E66" i="20"/>
  <c r="C67" i="20"/>
  <c r="D67" i="20"/>
  <c r="E67" i="20"/>
  <c r="C68" i="20"/>
  <c r="D68" i="20"/>
  <c r="E68" i="20"/>
  <c r="C60" i="20"/>
  <c r="D60" i="20"/>
  <c r="E60" i="20"/>
  <c r="C61" i="20"/>
  <c r="D61" i="20"/>
  <c r="E61" i="20"/>
  <c r="C62" i="20"/>
  <c r="D62" i="20"/>
  <c r="E62" i="20"/>
  <c r="C49" i="20"/>
  <c r="D49" i="20"/>
  <c r="E49" i="20"/>
  <c r="C50" i="20"/>
  <c r="D50" i="20"/>
  <c r="E50" i="20"/>
  <c r="C51" i="20"/>
  <c r="D51" i="20"/>
  <c r="D20" i="20"/>
  <c r="E20" i="20"/>
  <c r="D21" i="20"/>
  <c r="E21" i="20"/>
  <c r="D22" i="20"/>
  <c r="E22" i="20"/>
  <c r="D23" i="20"/>
  <c r="E23" i="20"/>
  <c r="D24" i="20"/>
  <c r="E24" i="20"/>
  <c r="C23" i="20"/>
  <c r="C24" i="20"/>
  <c r="C21" i="20"/>
  <c r="C22" i="20"/>
  <c r="C20" i="20"/>
  <c r="G69" i="20" l="1"/>
  <c r="G74" i="51"/>
  <c r="G67" i="20"/>
  <c r="G72" i="51"/>
  <c r="G65" i="20"/>
  <c r="G70" i="51"/>
  <c r="G67" i="51"/>
  <c r="G65" i="51"/>
  <c r="G63" i="20"/>
  <c r="G63" i="51"/>
  <c r="G61" i="20"/>
  <c r="G61" i="51"/>
  <c r="G59" i="20"/>
  <c r="G59" i="51"/>
  <c r="G57" i="20"/>
  <c r="G57" i="51"/>
  <c r="G55" i="20"/>
  <c r="G55" i="51"/>
  <c r="G53" i="20"/>
  <c r="G53" i="51"/>
  <c r="G51" i="20"/>
  <c r="G51" i="51"/>
  <c r="G49" i="20"/>
  <c r="G49" i="51"/>
  <c r="G47" i="20"/>
  <c r="G47" i="51"/>
  <c r="G45" i="20"/>
  <c r="G45" i="51"/>
  <c r="G43" i="20"/>
  <c r="G43" i="51"/>
  <c r="G41" i="20"/>
  <c r="G41" i="51"/>
  <c r="G39" i="20"/>
  <c r="G39" i="51"/>
  <c r="G37" i="20"/>
  <c r="G37" i="51"/>
  <c r="G35" i="20"/>
  <c r="G35" i="51"/>
  <c r="G33" i="20"/>
  <c r="G33" i="51"/>
  <c r="G31" i="20"/>
  <c r="G31" i="51"/>
  <c r="G29" i="20"/>
  <c r="G29" i="51"/>
  <c r="G27" i="20"/>
  <c r="G27" i="51"/>
  <c r="G25" i="20"/>
  <c r="G25" i="51"/>
  <c r="G23" i="20"/>
  <c r="G23" i="51"/>
  <c r="G68" i="20"/>
  <c r="G73" i="51"/>
  <c r="G66" i="20"/>
  <c r="G71" i="51"/>
  <c r="G64" i="20"/>
  <c r="G69" i="51"/>
  <c r="G66" i="51"/>
  <c r="G64" i="51"/>
  <c r="G62" i="20"/>
  <c r="G62" i="51"/>
  <c r="G60" i="20"/>
  <c r="G60" i="51"/>
  <c r="G58" i="20"/>
  <c r="G58" i="51"/>
  <c r="G56" i="20"/>
  <c r="G56" i="51"/>
  <c r="G54" i="20"/>
  <c r="G54" i="51"/>
  <c r="G52" i="20"/>
  <c r="G52" i="51"/>
  <c r="G50" i="20"/>
  <c r="G50" i="51"/>
  <c r="G48" i="20"/>
  <c r="G48" i="51"/>
  <c r="G46" i="20"/>
  <c r="G46" i="51"/>
  <c r="G44" i="20"/>
  <c r="G44" i="51"/>
  <c r="G42" i="20"/>
  <c r="G42" i="51"/>
  <c r="G40" i="20"/>
  <c r="G40" i="51"/>
  <c r="G38" i="20"/>
  <c r="G38" i="51"/>
  <c r="G36" i="20"/>
  <c r="G36" i="51"/>
  <c r="G34" i="20"/>
  <c r="G34" i="51"/>
  <c r="G32" i="20"/>
  <c r="G32" i="51"/>
  <c r="G30" i="20"/>
  <c r="G30" i="51"/>
  <c r="G28" i="20"/>
  <c r="G28" i="51"/>
  <c r="G26" i="20"/>
  <c r="G26" i="51"/>
  <c r="G24" i="20"/>
  <c r="G24" i="51"/>
  <c r="G22" i="20"/>
  <c r="G22" i="51"/>
  <c r="G68" i="51"/>
  <c r="G20" i="20"/>
  <c r="G20" i="51"/>
  <c r="G21" i="20"/>
  <c r="G21" i="51"/>
  <c r="C52" i="20"/>
  <c r="C30" i="20"/>
  <c r="E41" i="20"/>
  <c r="E30" i="20"/>
  <c r="D31" i="20"/>
  <c r="D35" i="20"/>
  <c r="E34" i="20"/>
  <c r="C34" i="20"/>
  <c r="E33" i="20"/>
  <c r="C33" i="20"/>
  <c r="E32" i="20"/>
  <c r="C32" i="20"/>
  <c r="E42" i="20"/>
  <c r="C42" i="20"/>
  <c r="E46" i="20"/>
  <c r="C46" i="20"/>
  <c r="D45" i="20"/>
  <c r="D44" i="20"/>
  <c r="H30" i="2"/>
  <c r="D43" i="20"/>
  <c r="E53" i="20"/>
  <c r="C53" i="20"/>
  <c r="E57" i="20"/>
  <c r="C57" i="20"/>
  <c r="H43" i="2"/>
  <c r="D56" i="20"/>
  <c r="H42" i="2"/>
  <c r="D55" i="20"/>
  <c r="H41" i="2"/>
  <c r="D54" i="20"/>
  <c r="H54" i="2"/>
  <c r="D41" i="20"/>
  <c r="D30" i="20"/>
  <c r="E31" i="20"/>
  <c r="C31" i="20"/>
  <c r="E35" i="20"/>
  <c r="C35" i="20"/>
  <c r="D34" i="20"/>
  <c r="D33" i="20"/>
  <c r="D32" i="20"/>
  <c r="D42" i="20"/>
  <c r="D46" i="20"/>
  <c r="E45" i="20"/>
  <c r="C45" i="20"/>
  <c r="E44" i="20"/>
  <c r="C44" i="20"/>
  <c r="E43" i="20"/>
  <c r="C43" i="20"/>
  <c r="H40" i="2"/>
  <c r="D53" i="20"/>
  <c r="H44" i="2"/>
  <c r="D57" i="20"/>
  <c r="E56" i="20"/>
  <c r="C56" i="20"/>
  <c r="E55" i="20"/>
  <c r="C55" i="20"/>
  <c r="E54" i="20"/>
  <c r="C54" i="20"/>
  <c r="H53" i="2"/>
  <c r="H33" i="2"/>
  <c r="H31" i="2"/>
  <c r="H29" i="2"/>
  <c r="H21" i="2"/>
  <c r="H19" i="2"/>
  <c r="E51" i="20"/>
  <c r="E47" i="20"/>
  <c r="D47" i="20"/>
  <c r="C47" i="20"/>
  <c r="E25" i="20"/>
  <c r="D25" i="20"/>
  <c r="C25" i="20"/>
  <c r="E58" i="20"/>
  <c r="D58" i="20"/>
  <c r="C58" i="20"/>
  <c r="E64" i="20"/>
  <c r="D64" i="20"/>
  <c r="C64" i="20"/>
  <c r="E65" i="20"/>
  <c r="D65" i="20"/>
  <c r="C65" i="20"/>
  <c r="H35" i="2"/>
  <c r="E48" i="20"/>
  <c r="D48" i="20"/>
  <c r="C48" i="20"/>
  <c r="E26" i="20"/>
  <c r="D26" i="20"/>
  <c r="C26" i="20"/>
  <c r="E59" i="20"/>
  <c r="D59" i="20"/>
  <c r="C59" i="20"/>
  <c r="H52" i="2"/>
  <c r="I62" i="2"/>
  <c r="H20" i="2"/>
  <c r="H32" i="2"/>
  <c r="H55" i="2"/>
  <c r="H51" i="2"/>
  <c r="H22" i="2"/>
  <c r="H18" i="2"/>
  <c r="H9" i="2"/>
  <c r="C41" i="20"/>
  <c r="H8" i="2"/>
  <c r="H11" i="2"/>
  <c r="H13" i="2"/>
  <c r="H10" i="2"/>
  <c r="H12" i="2"/>
  <c r="G70" i="20" l="1"/>
  <c r="G75" i="51"/>
  <c r="A7" i="10"/>
  <c r="B18" i="49" s="1"/>
  <c r="A3" i="10"/>
  <c r="A4" i="10" s="1"/>
  <c r="A12" i="10" l="1"/>
  <c r="A17" i="10" s="1"/>
  <c r="B30" i="49" s="1"/>
  <c r="A5" i="10"/>
  <c r="A9" i="10"/>
  <c r="A15" i="10" s="1"/>
  <c r="B24" i="49" s="1"/>
  <c r="A8" i="10"/>
  <c r="C38" i="20"/>
  <c r="D38" i="20"/>
  <c r="E38" i="20"/>
  <c r="C39" i="20"/>
  <c r="D39" i="20"/>
  <c r="E39" i="20"/>
  <c r="C40" i="20"/>
  <c r="D40" i="20"/>
  <c r="E40" i="20"/>
  <c r="D36" i="20"/>
  <c r="C27" i="20"/>
  <c r="D27" i="20"/>
  <c r="E27" i="20"/>
  <c r="C28" i="20"/>
  <c r="D28" i="20"/>
  <c r="E28" i="20"/>
  <c r="C29" i="20"/>
  <c r="D29" i="20"/>
  <c r="E29" i="20"/>
  <c r="C63" i="20"/>
  <c r="D52" i="20"/>
  <c r="E36" i="20" l="1"/>
  <c r="C36" i="20"/>
  <c r="E37" i="20"/>
  <c r="D37" i="20"/>
  <c r="C37" i="20"/>
  <c r="A14" i="10"/>
  <c r="A18" i="10" s="1"/>
  <c r="A23" i="10" s="1"/>
  <c r="A13" i="10"/>
  <c r="A22" i="10"/>
  <c r="A19" i="10"/>
  <c r="A24" i="10" s="1"/>
  <c r="B36" i="49" s="1"/>
  <c r="A6" i="10"/>
  <c r="A11" i="10" s="1"/>
  <c r="A10" i="10"/>
  <c r="A16" i="10" s="1"/>
  <c r="E52" i="20"/>
  <c r="E63" i="20"/>
  <c r="E69" i="20"/>
  <c r="C69" i="20"/>
  <c r="D69" i="20"/>
  <c r="M66" i="2"/>
  <c r="D63" i="20"/>
  <c r="B8" i="49" l="1"/>
  <c r="G2" i="49"/>
  <c r="BF66" i="2"/>
  <c r="AX66" i="2"/>
  <c r="AP66" i="2"/>
  <c r="AH66" i="2"/>
  <c r="Z66" i="2"/>
  <c r="R66" i="2"/>
  <c r="BG66" i="2"/>
  <c r="AY66" i="2"/>
  <c r="AQ66" i="2"/>
  <c r="AI66" i="2"/>
  <c r="AA66" i="2"/>
  <c r="S66" i="2"/>
  <c r="K66" i="2"/>
  <c r="K64" i="2" s="1"/>
  <c r="K65" i="2" s="1"/>
  <c r="BD66" i="2"/>
  <c r="AV66" i="2"/>
  <c r="AN66" i="2"/>
  <c r="AF66" i="2"/>
  <c r="X66" i="2"/>
  <c r="P66" i="2"/>
  <c r="BE66" i="2"/>
  <c r="AW66" i="2"/>
  <c r="AO66" i="2"/>
  <c r="AG66" i="2"/>
  <c r="Y66" i="2"/>
  <c r="Q66" i="2"/>
  <c r="BB66" i="2"/>
  <c r="AT66" i="2"/>
  <c r="AL66" i="2"/>
  <c r="AD66" i="2"/>
  <c r="V66" i="2"/>
  <c r="N66" i="2"/>
  <c r="BC66" i="2"/>
  <c r="AU66" i="2"/>
  <c r="AM66" i="2"/>
  <c r="AE66" i="2"/>
  <c r="W66" i="2"/>
  <c r="O66" i="2"/>
  <c r="J66" i="2"/>
  <c r="AZ66" i="2"/>
  <c r="AR66" i="2"/>
  <c r="AJ66" i="2"/>
  <c r="AB66" i="2"/>
  <c r="T66" i="2"/>
  <c r="L66" i="2"/>
  <c r="BA66" i="2"/>
  <c r="AS66" i="2"/>
  <c r="AK66" i="2"/>
  <c r="AC66" i="2"/>
  <c r="U66" i="2"/>
  <c r="A20" i="10"/>
  <c r="A25" i="10" s="1"/>
  <c r="A21" i="10"/>
  <c r="A26" i="10" s="1"/>
  <c r="J64" i="2" l="1"/>
  <c r="J70" i="2"/>
  <c r="BB64" i="2"/>
  <c r="BB65" i="2" s="1"/>
  <c r="AT64" i="2"/>
  <c r="AT65" i="2" s="1"/>
  <c r="AL64" i="2"/>
  <c r="AL65" i="2" s="1"/>
  <c r="AD64" i="2"/>
  <c r="AD65" i="2" s="1"/>
  <c r="V64" i="2"/>
  <c r="V65" i="2" s="1"/>
  <c r="N64" i="2"/>
  <c r="N65" i="2" s="1"/>
  <c r="BC64" i="2"/>
  <c r="BC65" i="2" s="1"/>
  <c r="AU64" i="2"/>
  <c r="AU65" i="2" s="1"/>
  <c r="AM64" i="2"/>
  <c r="AM65" i="2" s="1"/>
  <c r="AE64" i="2"/>
  <c r="AE65" i="2" s="1"/>
  <c r="W64" i="2"/>
  <c r="W65" i="2" s="1"/>
  <c r="O64" i="2"/>
  <c r="O65" i="2" s="1"/>
  <c r="BD64" i="2"/>
  <c r="BD65" i="2" s="1"/>
  <c r="AV64" i="2"/>
  <c r="AV65" i="2" s="1"/>
  <c r="AN64" i="2"/>
  <c r="AN65" i="2" s="1"/>
  <c r="AF64" i="2"/>
  <c r="AF65" i="2" s="1"/>
  <c r="X64" i="2"/>
  <c r="X65" i="2" s="1"/>
  <c r="P64" i="2"/>
  <c r="P65" i="2" s="1"/>
  <c r="BE64" i="2"/>
  <c r="BE65" i="2" s="1"/>
  <c r="AW64" i="2"/>
  <c r="AW65" i="2" s="1"/>
  <c r="AO64" i="2"/>
  <c r="AO65" i="2" s="1"/>
  <c r="AG64" i="2"/>
  <c r="AG65" i="2" s="1"/>
  <c r="Y64" i="2"/>
  <c r="Y65" i="2" s="1"/>
  <c r="Q64" i="2"/>
  <c r="Q65" i="2" s="1"/>
  <c r="BF64" i="2"/>
  <c r="BF65" i="2" s="1"/>
  <c r="AX64" i="2"/>
  <c r="AX65" i="2" s="1"/>
  <c r="AP64" i="2"/>
  <c r="AP65" i="2" s="1"/>
  <c r="AH64" i="2"/>
  <c r="AH65" i="2" s="1"/>
  <c r="Z64" i="2"/>
  <c r="Z65" i="2" s="1"/>
  <c r="R64" i="2"/>
  <c r="R65" i="2" s="1"/>
  <c r="BG64" i="2"/>
  <c r="BG65" i="2" s="1"/>
  <c r="AY64" i="2"/>
  <c r="AY65" i="2" s="1"/>
  <c r="AQ64" i="2"/>
  <c r="AQ65" i="2" s="1"/>
  <c r="AI64" i="2"/>
  <c r="AI65" i="2" s="1"/>
  <c r="AA64" i="2"/>
  <c r="AA65" i="2" s="1"/>
  <c r="S64" i="2"/>
  <c r="S65" i="2" s="1"/>
  <c r="AZ64" i="2"/>
  <c r="AZ65" i="2" s="1"/>
  <c r="AR64" i="2"/>
  <c r="AR65" i="2" s="1"/>
  <c r="AJ64" i="2"/>
  <c r="AJ65" i="2" s="1"/>
  <c r="AB64" i="2"/>
  <c r="AB65" i="2" s="1"/>
  <c r="T64" i="2"/>
  <c r="T65" i="2" s="1"/>
  <c r="L64" i="2"/>
  <c r="L65" i="2" s="1"/>
  <c r="BA64" i="2"/>
  <c r="BA65" i="2" s="1"/>
  <c r="AS64" i="2"/>
  <c r="AS65" i="2" s="1"/>
  <c r="AK64" i="2"/>
  <c r="AK65" i="2" s="1"/>
  <c r="AC64" i="2"/>
  <c r="AC65" i="2" s="1"/>
  <c r="U64" i="2"/>
  <c r="U65" i="2" s="1"/>
  <c r="M64" i="2"/>
  <c r="M65" i="2" s="1"/>
  <c r="B18" i="2"/>
  <c r="B29" i="2"/>
  <c r="B40" i="2"/>
  <c r="B51" i="2"/>
  <c r="B64" i="20" l="1"/>
  <c r="A56" i="57"/>
  <c r="B64" i="51"/>
  <c r="B42" i="20"/>
  <c r="J44" i="20"/>
  <c r="A38" i="57"/>
  <c r="B42" i="51"/>
  <c r="B53" i="20"/>
  <c r="J56" i="20"/>
  <c r="A47" i="57"/>
  <c r="B53" i="51"/>
  <c r="B31" i="20"/>
  <c r="J32" i="20"/>
  <c r="A29" i="57"/>
  <c r="B31" i="51"/>
  <c r="J68" i="2"/>
  <c r="J69" i="2" s="1"/>
  <c r="J65" i="2"/>
  <c r="C13" i="20" l="1"/>
  <c r="B9" i="20"/>
  <c r="B8" i="20"/>
  <c r="B7" i="20"/>
  <c r="H36" i="2" l="1"/>
  <c r="H61" i="2"/>
  <c r="H50" i="2"/>
  <c r="H47" i="2"/>
  <c r="H45" i="2"/>
  <c r="H59" i="2"/>
  <c r="H28" i="2"/>
  <c r="H56" i="2"/>
  <c r="H58" i="2"/>
  <c r="H49" i="2"/>
  <c r="H37" i="2"/>
  <c r="H60" i="2"/>
  <c r="H34" i="2"/>
  <c r="H27" i="2"/>
  <c r="H25" i="2"/>
  <c r="H23" i="2"/>
  <c r="H16" i="2"/>
  <c r="H14" i="2"/>
  <c r="H57" i="2"/>
  <c r="H48" i="2"/>
  <c r="H46" i="2"/>
  <c r="H38" i="2"/>
  <c r="H26" i="2"/>
  <c r="H24" i="2"/>
  <c r="H17" i="2"/>
  <c r="H15" i="2"/>
  <c r="H39" i="2" l="1"/>
  <c r="B7" i="2" l="1"/>
  <c r="J20" i="20" l="1"/>
  <c r="A20" i="57"/>
  <c r="B20" i="51"/>
  <c r="B20" i="20"/>
  <c r="K62" i="2" l="1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J62" i="2"/>
  <c r="D4" i="2" l="1"/>
  <c r="B18" i="51" s="1"/>
  <c r="F2" i="51" s="1"/>
  <c r="B18" i="20" l="1"/>
  <c r="F2" i="20" s="1"/>
  <c r="H7" i="2" l="1"/>
  <c r="L62" i="2" l="1"/>
  <c r="M62" i="2"/>
  <c r="N62" i="2"/>
  <c r="J74" i="50"/>
  <c r="J71" i="50"/>
</calcChain>
</file>

<file path=xl/comments1.xml><?xml version="1.0" encoding="utf-8"?>
<comments xmlns="http://schemas.openxmlformats.org/spreadsheetml/2006/main">
  <authors>
    <author>Jan Götzendorfer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Hier bitte die Initialen oder PersNr des Bestellers eintragen</t>
        </r>
      </text>
    </comment>
  </commentList>
</comments>
</file>

<file path=xl/comments2.xml><?xml version="1.0" encoding="utf-8"?>
<comments xmlns="http://schemas.openxmlformats.org/spreadsheetml/2006/main">
  <authors>
    <author>Jan Götzendorfer</author>
  </authors>
  <commentList>
    <comment ref="J6" authorId="0">
      <text>
        <r>
          <rPr>
            <b/>
            <sz val="9"/>
            <color indexed="81"/>
            <rFont val="Segoe UI"/>
            <family val="2"/>
          </rPr>
          <t>Hier bitte die Initialen oder PersNr des Bestellers eintragen</t>
        </r>
      </text>
    </comment>
  </commentList>
</comments>
</file>

<file path=xl/sharedStrings.xml><?xml version="1.0" encoding="utf-8"?>
<sst xmlns="http://schemas.openxmlformats.org/spreadsheetml/2006/main" count="1412" uniqueCount="653">
  <si>
    <t>Gesamtsumme BRUTTO</t>
  </si>
  <si>
    <t>DATUM</t>
  </si>
  <si>
    <t>10% Mwst.-Anteil</t>
  </si>
  <si>
    <t>20% Mwst.-Anteil</t>
  </si>
  <si>
    <t>Beschreibung</t>
  </si>
  <si>
    <t>Einzelpreis Brutto</t>
  </si>
  <si>
    <t>Gericht</t>
  </si>
  <si>
    <t>Hauptspeise</t>
  </si>
  <si>
    <t>Vegetarische Hauptspeise</t>
  </si>
  <si>
    <t>Salat des Tages</t>
  </si>
  <si>
    <t>Beilage</t>
  </si>
  <si>
    <t>TAGESMENÜS</t>
  </si>
  <si>
    <t>Montag</t>
  </si>
  <si>
    <t>Dienstag</t>
  </si>
  <si>
    <t>Mittwoch</t>
  </si>
  <si>
    <t>Donnerstag</t>
  </si>
  <si>
    <t>Freitag</t>
  </si>
  <si>
    <t>Menge Gesamt</t>
  </si>
  <si>
    <t>Allergene</t>
  </si>
  <si>
    <t>RICHARDS CATERING e.U.</t>
  </si>
  <si>
    <t>Steiningerweg 24</t>
  </si>
  <si>
    <t>4600 Wels</t>
  </si>
  <si>
    <t>Telefon +43 (0) 677 615 58 442</t>
  </si>
  <si>
    <t>info@richards-catering.at</t>
  </si>
  <si>
    <t>UID-Nr.: ATU22215608</t>
  </si>
  <si>
    <t>FN 452800h</t>
  </si>
  <si>
    <t>Ihre UID-Nr.:</t>
  </si>
  <si>
    <t>Knd-Nr.:</t>
  </si>
  <si>
    <t>Kommision</t>
  </si>
  <si>
    <t>LIEFERDATUM</t>
  </si>
  <si>
    <t>BESCHREIBUNG</t>
  </si>
  <si>
    <t>MENGE</t>
  </si>
  <si>
    <t>Inh.: Richard Götzendorfer</t>
  </si>
  <si>
    <t xml:space="preserve">Raiffeisenbank Wels, </t>
  </si>
  <si>
    <t>BIC: RZOOAT2L680</t>
  </si>
  <si>
    <t>IBAN: AT83 3468 0000 0813 1831</t>
  </si>
  <si>
    <t>Variante</t>
  </si>
  <si>
    <t>Gesamt Brutto</t>
  </si>
  <si>
    <t>-</t>
  </si>
  <si>
    <t>Straße</t>
  </si>
  <si>
    <t>Plz Ort</t>
  </si>
  <si>
    <t>Dessert</t>
  </si>
  <si>
    <t>Vorspeise</t>
  </si>
  <si>
    <t>A la Carte</t>
  </si>
  <si>
    <t>A LA CARTE</t>
  </si>
  <si>
    <t>Herzlich Willkommen bei Richards Catering mit Genuss! Wir liefern frisch gekochtes, gesundes Mittagessen aus qualitativ hochwertigen Zutaten direkt an Ihren Arbeitsplatz.</t>
  </si>
  <si>
    <t>Wir freuen uns auf Ihre Bestellungen und wünschen Guten Appetit.</t>
  </si>
  <si>
    <t xml:space="preserve">Besuchen Sie unsere Internetseite. </t>
  </si>
  <si>
    <t>1/2 Wiener Backhenderl</t>
  </si>
  <si>
    <t>Smoothie</t>
  </si>
  <si>
    <t xml:space="preserve"> Hauptspeise</t>
  </si>
  <si>
    <t>Suppe</t>
  </si>
  <si>
    <t>Hausgemachter Kaiserschmarren</t>
  </si>
  <si>
    <t xml:space="preserve">Bunter Blattsalat </t>
  </si>
  <si>
    <t>mit Hausmarinade</t>
  </si>
  <si>
    <t>Spaghetti</t>
  </si>
  <si>
    <t>mit Tomatensoße</t>
  </si>
  <si>
    <t>Preis1</t>
  </si>
  <si>
    <t>Bestellung von:</t>
  </si>
  <si>
    <t>Vielen Dank für Ihre Bestellung</t>
  </si>
  <si>
    <t>Lieferschein</t>
  </si>
  <si>
    <t xml:space="preserve">Anzahl Gerichte </t>
  </si>
  <si>
    <t>Wir wünschen guten Appetit!</t>
  </si>
  <si>
    <t>Artikelgruppe</t>
  </si>
  <si>
    <t>Artikelbezeichnung</t>
  </si>
  <si>
    <t>Zusatztext</t>
  </si>
  <si>
    <t>A,C,G</t>
  </si>
  <si>
    <t>A,L,M,G,C</t>
  </si>
  <si>
    <t>A,C</t>
  </si>
  <si>
    <t>AllergeneInfo</t>
  </si>
  <si>
    <t>Menge Mitar. 1</t>
  </si>
  <si>
    <t>Menge Mitar. 2</t>
  </si>
  <si>
    <t>Menge Mitar. 3</t>
  </si>
  <si>
    <t>Menge Mitar. 4</t>
  </si>
  <si>
    <t>Menge Mitar. 5</t>
  </si>
  <si>
    <t>Menge Mitar. 6</t>
  </si>
  <si>
    <t>Menge Mitar. 7</t>
  </si>
  <si>
    <t>Menge Mitar. 8</t>
  </si>
  <si>
    <t>Menge Mitar. 9</t>
  </si>
  <si>
    <t>Menge Mitar. 10</t>
  </si>
  <si>
    <t>Menge Mitar. 11</t>
  </si>
  <si>
    <t>Menge Mitar. 12</t>
  </si>
  <si>
    <t>Menge Mitar. 13</t>
  </si>
  <si>
    <t>Menge Mitar. 14</t>
  </si>
  <si>
    <t>Menge Mitar. 15</t>
  </si>
  <si>
    <t>Menge Mitar. 16</t>
  </si>
  <si>
    <t>Menge Mitar. 17</t>
  </si>
  <si>
    <t>Menge Mitar. 18</t>
  </si>
  <si>
    <t>Menge Mitar. 19</t>
  </si>
  <si>
    <t>Menge Mitar. 20</t>
  </si>
  <si>
    <t>Bitte hier Mitarbeiter-Kurzzeichen eintragen</t>
  </si>
  <si>
    <t>Bestellmenge je Mitarbeiter und Gericht eintragen</t>
  </si>
  <si>
    <r>
      <t xml:space="preserve">Ihren Firmenname eintragen </t>
    </r>
    <r>
      <rPr>
        <sz val="11"/>
        <rFont val="Arial"/>
        <family val="2"/>
      </rPr>
      <t>(Felder bitte überschreiben)</t>
    </r>
  </si>
  <si>
    <t>mit Zwetschkenröster</t>
  </si>
  <si>
    <t>Gebackene Champignons</t>
  </si>
  <si>
    <t>mit Sauce Tartar</t>
  </si>
  <si>
    <t>FarbeGroesseInfo</t>
  </si>
  <si>
    <t>Tag</t>
  </si>
  <si>
    <t>Mo2 / Hauptspeise</t>
  </si>
  <si>
    <t>Mo4 / Salat des Tages</t>
  </si>
  <si>
    <t>Di2 / Hauptspeise</t>
  </si>
  <si>
    <t>Di4 / Salat des Tages</t>
  </si>
  <si>
    <t>Mi2 / Hauptspeise</t>
  </si>
  <si>
    <t>Mi4 / Salat des Tages</t>
  </si>
  <si>
    <t>Do2 / Hauptspeise</t>
  </si>
  <si>
    <t>Do4 / Salat des Tages</t>
  </si>
  <si>
    <t>Mo3 / Vegi. Hauptspeise</t>
  </si>
  <si>
    <t>Di3 / Vegi. Hauptspeise</t>
  </si>
  <si>
    <t>Mi3 / Vegi. Hauptspeise</t>
  </si>
  <si>
    <t>Do3 / Vegi. Hauptspeise</t>
  </si>
  <si>
    <t>Vegi. Hauptspeise</t>
  </si>
  <si>
    <t>Gesamtsumme NETTO</t>
  </si>
  <si>
    <t>Summe BRUTTO</t>
  </si>
  <si>
    <t>Summe NETTO</t>
  </si>
  <si>
    <t>Steuer1</t>
  </si>
  <si>
    <t>Wochendessert</t>
  </si>
  <si>
    <t>mit Vogerl-Erdäpfelslat und Kernöldressing</t>
  </si>
  <si>
    <t>Wochenvorspeise</t>
  </si>
  <si>
    <t>Wochensuppe</t>
  </si>
  <si>
    <t>Woche</t>
  </si>
  <si>
    <t>Menge Mitar. 21</t>
  </si>
  <si>
    <t>Menge Mitar. 22</t>
  </si>
  <si>
    <t>Menge Mitar. 23</t>
  </si>
  <si>
    <t>Menge Mitar. 24</t>
  </si>
  <si>
    <t>Menge Mitar. 25</t>
  </si>
  <si>
    <t>Menge Mitar. 26</t>
  </si>
  <si>
    <t>Menge Mitar. 27</t>
  </si>
  <si>
    <t>Menge Mitar. 28</t>
  </si>
  <si>
    <t>Menge Mitar. 29</t>
  </si>
  <si>
    <t>Menge Mitar. 30</t>
  </si>
  <si>
    <t>Menge Mitar. 31</t>
  </si>
  <si>
    <t>Menge Mitar. 32</t>
  </si>
  <si>
    <t>Menge Mitar. 33</t>
  </si>
  <si>
    <t>Menge Mitar. 34</t>
  </si>
  <si>
    <t>Menge Mitar. 35</t>
  </si>
  <si>
    <t>Menge Mitar. 36</t>
  </si>
  <si>
    <t>Menge Mitar. 37</t>
  </si>
  <si>
    <t>Menge Mitar. 38</t>
  </si>
  <si>
    <t>Menge Mitar. 39</t>
  </si>
  <si>
    <t>Menge Mitar. 40</t>
  </si>
  <si>
    <t>Menge Mitar. 41</t>
  </si>
  <si>
    <t>Menge Mitar. 42</t>
  </si>
  <si>
    <t>Menge Mitar. 43</t>
  </si>
  <si>
    <t>Menge Mitar. 44</t>
  </si>
  <si>
    <t>Menge Mitar. 45</t>
  </si>
  <si>
    <t>Menge Mitar. 46</t>
  </si>
  <si>
    <t>Menge Mitar. 47</t>
  </si>
  <si>
    <t>Menge Mitar. 48</t>
  </si>
  <si>
    <t>Menge Mitar. 49</t>
  </si>
  <si>
    <t>Menge Mitar. 50</t>
  </si>
  <si>
    <t>Flaumige Spinatknödel</t>
  </si>
  <si>
    <r>
      <t>Mittagessen a la Carte:</t>
    </r>
    <r>
      <rPr>
        <sz val="12"/>
        <rFont val="Arial"/>
        <family val="2"/>
      </rPr>
      <t xml:space="preserve"> Wir bieten Ihnen eine vielfältige Auswahl an unterschiedlichen Gerichten für Ihren Mittagstisch.</t>
    </r>
  </si>
  <si>
    <t>vegetarisch, glutenfrei, vegan, laktosefrei, 250 ml</t>
  </si>
  <si>
    <t>Vegane Hauptspeise</t>
  </si>
  <si>
    <t>Fr1 / Vorspeise</t>
  </si>
  <si>
    <t>Fr5 / Dessert</t>
  </si>
  <si>
    <t>Fr2 / Hauptspeise</t>
  </si>
  <si>
    <r>
      <t xml:space="preserve">Sie haben die Möglichkeit, tageweise oder auch für die ganze Woche vorzubestellen. Unsere wöchentlich wechselnde Menükarte finden Sie auf unserer Internetseite. Ihre täglichen Bestellungen werden von uns </t>
    </r>
    <r>
      <rPr>
        <b/>
        <sz val="12"/>
        <rFont val="Arial"/>
        <family val="2"/>
      </rPr>
      <t>bis 12:00 Uhr am Vortag</t>
    </r>
    <r>
      <rPr>
        <sz val="12"/>
        <rFont val="Arial"/>
        <family val="2"/>
      </rPr>
      <t xml:space="preserve"> entgegengenommen. Mindestbestellmenge sind fünf Hauptspeisen. Geliefert wird pünktlich Montag-Freitag, 11:00 – 14:00 Uhr im Großraum Wels u. Wels/Land oder auf Anfrage. Die frisch zubereiteten Speisen werden in aromaverpackten, umweltgerechten Menüschalen warm zugestellt.</t>
    </r>
  </si>
  <si>
    <t>Mo.-Fr.</t>
  </si>
  <si>
    <r>
      <rPr>
        <b/>
        <i/>
        <sz val="18"/>
        <rFont val="Arial"/>
        <family val="2"/>
      </rPr>
      <t>A la Carte</t>
    </r>
    <r>
      <rPr>
        <i/>
        <sz val="18"/>
        <rFont val="Arial"/>
        <family val="2"/>
      </rPr>
      <t xml:space="preserve"> kann für </t>
    </r>
    <r>
      <rPr>
        <b/>
        <i/>
        <sz val="18"/>
        <rFont val="Arial"/>
        <family val="2"/>
      </rPr>
      <t>Montag bis Donnerstag</t>
    </r>
    <r>
      <rPr>
        <i/>
        <sz val="18"/>
        <rFont val="Arial"/>
        <family val="2"/>
      </rPr>
      <t xml:space="preserve"> bestellt werden</t>
    </r>
  </si>
  <si>
    <r>
      <t xml:space="preserve">BESTELLUNG </t>
    </r>
    <r>
      <rPr>
        <b/>
        <sz val="24"/>
        <color rgb="FF2CA01C"/>
        <rFont val="Arial"/>
        <family val="2"/>
      </rPr>
      <t>a la Carte</t>
    </r>
  </si>
  <si>
    <r>
      <t>BESTELLUNG</t>
    </r>
    <r>
      <rPr>
        <b/>
        <sz val="24"/>
        <color rgb="FF2CA01C"/>
        <rFont val="Arial"/>
        <family val="2"/>
      </rPr>
      <t xml:space="preserve"> TAGESMENÜ</t>
    </r>
  </si>
  <si>
    <t>Bestellung a la Carte</t>
  </si>
  <si>
    <t>Bestellung - Tagesmenüs</t>
  </si>
  <si>
    <t>L,M</t>
  </si>
  <si>
    <t>Bitte die Felder ausfüllen bzw. überschreiben</t>
  </si>
  <si>
    <t>BESTELLUNG</t>
  </si>
  <si>
    <t xml:space="preserve">Ihren Namen / Firmennamen </t>
  </si>
  <si>
    <r>
      <t xml:space="preserve"> RICHARDS CATERING  e.U.</t>
    </r>
    <r>
      <rPr>
        <b/>
        <u/>
        <sz val="11"/>
        <color rgb="FF969696"/>
        <rFont val="Arial"/>
        <family val="2"/>
      </rPr>
      <t xml:space="preserve"> </t>
    </r>
  </si>
  <si>
    <t xml:space="preserve"> Inh. Richard Götzendorfer</t>
  </si>
  <si>
    <t xml:space="preserve"> Steiningerweg 24</t>
  </si>
  <si>
    <t>Kontaktperson:</t>
  </si>
  <si>
    <t xml:space="preserve"> 4600 Wels</t>
  </si>
  <si>
    <t>Brötchen-Genuss</t>
  </si>
  <si>
    <t>Telefonnummer:</t>
  </si>
  <si>
    <t>Email-Adresse:</t>
  </si>
  <si>
    <t xml:space="preserve"> Mobil: +43 (0) 677 615 58 442</t>
  </si>
  <si>
    <t>Gewünschtes Lieferdatum:</t>
  </si>
  <si>
    <t xml:space="preserve"> Email: bestellung@richards-catering.at</t>
  </si>
  <si>
    <t xml:space="preserve">Ihre Bestellungen werden gerne von uns bis zwei Tage vor Auslieferung angenommen. Im Raum Wels werden für die Zustellung € 6,00 zzgl. 20% MwSt. verrechnet. Ab einem Bestellwert von € 110,00 Netto, erfolgt die Zustellung frei Haus. Bitte beachten Sie die jeweiligen Mindestbestellmengen. Mindestbestellmenge 10 Stück pro Sorte, Preis je Stück. Die Gesamtmindestbestellmenge beträgt 50 Brötchen. Preise sind inkl. 10% MwSt. 
</t>
  </si>
  <si>
    <t>Einzelpreis Netto</t>
  </si>
  <si>
    <t>MWST%</t>
  </si>
  <si>
    <t>Gesamt Netto</t>
  </si>
  <si>
    <t>Bestellmenge eintragen</t>
  </si>
  <si>
    <t>BAGUETTE-GENUSS</t>
  </si>
  <si>
    <t xml:space="preserve">Ei,  Kresse   </t>
  </si>
  <si>
    <t>Eiaufstrich, Salat, Schnittlauch</t>
  </si>
  <si>
    <t>A,C,G,O</t>
  </si>
  <si>
    <t xml:space="preserve">Käse  </t>
  </si>
  <si>
    <t>Gervais, Käse, Camembert, Weintraube, Walnuss, Tomate</t>
  </si>
  <si>
    <t>A,G,H,O</t>
  </si>
  <si>
    <t xml:space="preserve">Tomate-Mozzarella  </t>
  </si>
  <si>
    <t>Gervais, Mozzarella, Tomate, Salat, Basilikum</t>
  </si>
  <si>
    <t>A,G,O</t>
  </si>
  <si>
    <t>Prosciutto</t>
  </si>
  <si>
    <t>Gervais, Prosciutto, Melonekugel, Olivenspieß, Kresse</t>
  </si>
  <si>
    <t>A,G,M,N,O</t>
  </si>
  <si>
    <t>Lachs " De Luxe"</t>
  </si>
  <si>
    <t>Eiaufstrich, Lachs, Algenkaviar Gurke, Zitrone, Dill, Physalis</t>
  </si>
  <si>
    <t>A,C,D,G,O</t>
  </si>
  <si>
    <t>Salami, Ei</t>
  </si>
  <si>
    <t>Eiaufstrich, Salami, Ei, Cocktailtomate, Silberzwieberl</t>
  </si>
  <si>
    <t>A,C,G,M,L,O</t>
  </si>
  <si>
    <t>Schinken</t>
  </si>
  <si>
    <t>Gervais, Schinken, Kren, Essiggurkerl, Cocktailtomate</t>
  </si>
  <si>
    <t>A,G,M,L,O</t>
  </si>
  <si>
    <t xml:space="preserve">Schinken, Käse  </t>
  </si>
  <si>
    <t>Gervais, Schinken, Käse, Camembert, Ei, Cherrytomate</t>
  </si>
  <si>
    <t>Pute</t>
  </si>
  <si>
    <t>Gervais, Putenmedaillon, Avocado, Sesam, Perlzwiebel-Tomatenspieß</t>
  </si>
  <si>
    <t>A,G,N,O</t>
  </si>
  <si>
    <t>Kürbis-Krenaufstrich</t>
  </si>
  <si>
    <t>Butter, hausg.Kürbis-Krenaufstrich, geröstete Kürbiskerne, Kresse</t>
  </si>
  <si>
    <t>Rauna-Krenaufstrich</t>
  </si>
  <si>
    <t>Butter, hausg.Rauna-Krenaufstrich, frischer Kren, Kresse</t>
  </si>
  <si>
    <t>mediterraner Erdäpfelkäse</t>
  </si>
  <si>
    <t>Butter,hausg.med.Erdäpfelkäse,getr.Tomaten,Olive,Zwiebel,Kapern</t>
  </si>
  <si>
    <t>Thunfisch</t>
  </si>
  <si>
    <t>Butter, hausg.Thunfischaufstrich,Zwiebelringe, Kresse</t>
  </si>
  <si>
    <t>Aufschnitt</t>
  </si>
  <si>
    <t>2erlei Wurst, Gurkerl, Tomate, Liptauer, Ei, Maiskolben</t>
  </si>
  <si>
    <t>A,G,C,O</t>
  </si>
  <si>
    <t>JOUR-GEBÄCK-GENUSS</t>
  </si>
  <si>
    <t xml:space="preserve">Kornspitz, Gemüse  </t>
  </si>
  <si>
    <t>Gervais, Salat, Gurke, Tomate, Avocado, Kresse</t>
  </si>
  <si>
    <t>Kornspitz, Speck</t>
  </si>
  <si>
    <t>Gervais, Speck, Paprika, Senf, Pfefferoni</t>
  </si>
  <si>
    <t>A,M,L,G,O</t>
  </si>
  <si>
    <t xml:space="preserve">Prosciutto-Weckerl  </t>
  </si>
  <si>
    <t>Gervais, Salat, Prosciutto Crudo, Melone, Kresse</t>
  </si>
  <si>
    <t>A,G,L,M,O</t>
  </si>
  <si>
    <t xml:space="preserve">Käse-Salzstangerl  </t>
  </si>
  <si>
    <t>Butter, Käse, Camembert, Gurke, Tomate</t>
  </si>
  <si>
    <t>A,O</t>
  </si>
  <si>
    <t>Schinken-Käsestangerl</t>
  </si>
  <si>
    <t>Butter, Schinken, Käse, Gurke, Ei</t>
  </si>
  <si>
    <t>A,C,L,M,O</t>
  </si>
  <si>
    <t>Schinkenstangerl</t>
  </si>
  <si>
    <t>Butter, Schinken, Kren, Essiggurkerl</t>
  </si>
  <si>
    <t>A,L,M,O</t>
  </si>
  <si>
    <t xml:space="preserve">Schnitzelsemmerl  </t>
  </si>
  <si>
    <t>Cocktailsauce, Salat, Tomate, Gurke, Schweineschnitzerl</t>
  </si>
  <si>
    <t xml:space="preserve">Fleischlaberl-Semmerl  </t>
  </si>
  <si>
    <t>Gervais, Senf, hausg. Laibchen, Gazpachosalsa</t>
  </si>
  <si>
    <t>A,G,M,C,O</t>
  </si>
  <si>
    <t>Leberkäs-Semmerl</t>
  </si>
  <si>
    <t xml:space="preserve">Senf, Pfefferoni, Leberkäse Natur </t>
  </si>
  <si>
    <t>A,M,L,O</t>
  </si>
  <si>
    <t>Roastbeef-Kornspitz " De Luxe"</t>
  </si>
  <si>
    <t>Gervais, hausg.Roastbeef, Remouladensauce, Kapern, Kresse</t>
  </si>
  <si>
    <t>A,G,C,M,O</t>
  </si>
  <si>
    <t>Lachs-Ciabatta "De Luxe"</t>
  </si>
  <si>
    <t>Eiaufstrich, Lachs, Gurke, Salat, Ei, Dill, Algenkaviar</t>
  </si>
  <si>
    <t>A,C,G,D,O</t>
  </si>
  <si>
    <t>Ciabatta-Caprese</t>
  </si>
  <si>
    <t>Gervais, Tomate, Mozzarella, Basilikum</t>
  </si>
  <si>
    <t>Bauernweckerl (Käse-Vollkornweckerl)</t>
  </si>
  <si>
    <t>Eiaufstrich, Schinken, Speck, Essiggurkerl, Pfefferoni, Ei</t>
  </si>
  <si>
    <t>A,C,G,L,M,O</t>
  </si>
  <si>
    <t>Ciabatta-Thunfischaufstrich</t>
  </si>
  <si>
    <t>Butter, hausg.Thunfischaufstrich, Zwiebelringe, Kresse</t>
  </si>
  <si>
    <t>A,D,G,C,O</t>
  </si>
  <si>
    <t>Kornspitz-Kürbiskern-Krenaufstrich</t>
  </si>
  <si>
    <t>Butter, hausg.Kürbiskern-Krenaufstrich, geröstete Kürbiskerne, Kresse</t>
  </si>
  <si>
    <t>Vollkornweckerl-Rauna-Krenaufstrich</t>
  </si>
  <si>
    <t>Laugenstangerl-mediterraner Erdäpfelkäse</t>
  </si>
  <si>
    <t>Butter,hausg.med.Erdäpfelkäse,getr.Tomaten,Oliven,Zwiebel,Kapern</t>
  </si>
  <si>
    <t>RUSTIKALER BROTGENUSS</t>
  </si>
  <si>
    <t>Butter, hausg.med.Erdäpfelkäse, getr.Tomaten,Oliven,Zwiebel,Kapern</t>
  </si>
  <si>
    <t>Thunfischaufstrich</t>
  </si>
  <si>
    <t>Schopfbraten</t>
  </si>
  <si>
    <t>Schmalz,S-Braten,Fächergurkerl,Kren,Senf,Gervais,Tomate,Pfefferoni,Ei</t>
  </si>
  <si>
    <t>Kümmelbraten vom Bauch</t>
  </si>
  <si>
    <t>Kürbisschmalz, Gervais, Silberzwiebel, Paprika, Tomate, Ei, Essiggurkerl</t>
  </si>
  <si>
    <t>Speck</t>
  </si>
  <si>
    <t>Topfenaufstrich, Paprika, Senf, Pfefferoni, Senfgurke, Cocktailtomate, Speck</t>
  </si>
  <si>
    <t>Surbraten</t>
  </si>
  <si>
    <t>Aijvaraufstrich, Kren, Kresse, Tomate, Essiggurkerl, Surbraten</t>
  </si>
  <si>
    <t>A,G,M,O</t>
  </si>
  <si>
    <t>Pfefferkaree</t>
  </si>
  <si>
    <t>Topfenaufstrich, Kren, Mais, Pfefferoni, Perlzwiebel, Wachtelei, Pfefferkaree</t>
  </si>
  <si>
    <t>A,C,L,M,G,O</t>
  </si>
  <si>
    <t>Gervais, Kren, Essiggurkerl, Schinken, Cocktailtomate</t>
  </si>
  <si>
    <t>Schinken-Käse</t>
  </si>
  <si>
    <t xml:space="preserve">Butter, Schinken, Käse, Camembert, Gurke, Ei </t>
  </si>
  <si>
    <t>Prosciutto Crudo</t>
  </si>
  <si>
    <t xml:space="preserve">Gervais, Prosciutto, Melonenkugel, Olivenspieß, Kresse </t>
  </si>
  <si>
    <t>A,L,M,O,G</t>
  </si>
  <si>
    <t>Käse</t>
  </si>
  <si>
    <t xml:space="preserve">Gervais, Käse, Camembert, Weintraube, Walnuss, Tomate </t>
  </si>
  <si>
    <t>Tomate-Mozzarella</t>
  </si>
  <si>
    <t>Topfenaufstrich, Tomate, Mozzarella &amp; Bällchen, Salat, Basilikum</t>
  </si>
  <si>
    <t>Salami</t>
  </si>
  <si>
    <t>geg.Putenmedaillon, Avocado, Sesam, Perlzwieberl-Tomatenspieß</t>
  </si>
  <si>
    <t>A,N,G,O</t>
  </si>
  <si>
    <t>Grammelschmalz</t>
  </si>
  <si>
    <t>Grammelschmalz, Zwiebelringe, Paprikapulver, Schnittlauch</t>
  </si>
  <si>
    <t>Wurstaufschnitt des Tages</t>
  </si>
  <si>
    <t>Butter, 2erlei Wurst, Liptauer, Ei, Gurkerl, Tomate, Maiskolben</t>
  </si>
  <si>
    <t>A,G,C,L,M,O</t>
  </si>
  <si>
    <t>WRAP-GENUSS</t>
  </si>
  <si>
    <t>Roastbeef "De Luxe"</t>
  </si>
  <si>
    <t>Gervais, hausg.Roastbeef, Salat, Remouladensauce, Tomate, Ei</t>
  </si>
  <si>
    <t>A,G,L,M,O,C</t>
  </si>
  <si>
    <t>Eieraufstrich, Algenkaviar, Lachs, Gurke, Salat</t>
  </si>
  <si>
    <t>A,G,M,O,C,D</t>
  </si>
  <si>
    <t>Mexico</t>
  </si>
  <si>
    <t>Guacamole, Bohnen, Salat, gegrillte Boritto-Hühnerstreifen</t>
  </si>
  <si>
    <t>A,G,M,O,L</t>
  </si>
  <si>
    <t>Nizza</t>
  </si>
  <si>
    <t>Thunfisch, Erdäpfel, Bohnen, Sardellenmayo, Salat, Tomaten, Ei</t>
  </si>
  <si>
    <t>A,G,M,O,D,C</t>
  </si>
  <si>
    <t>Bauernwrap</t>
  </si>
  <si>
    <t>Eiaufstrich, Schinken, Speck, Essiggurkerl, Pfefferoni, Kren, Salat</t>
  </si>
  <si>
    <t>A,G,M,O,C,L</t>
  </si>
  <si>
    <t>Civapcici</t>
  </si>
  <si>
    <t>Aiyvaraufstrich, Zwiebel, hausg.Civapcici, Salat, Erdäpfel</t>
  </si>
  <si>
    <t>Brat´l Wrap</t>
  </si>
  <si>
    <t>Schweinsbrat´l, Krautsalat, Erdäpfel, Grammlschmalz</t>
  </si>
  <si>
    <t>Hummus</t>
  </si>
  <si>
    <t>Hummus, Feta, Kraut, Salat, Gurke</t>
  </si>
  <si>
    <t>A,C,G,L,N,O</t>
  </si>
  <si>
    <t>Hausfrauen Art</t>
  </si>
  <si>
    <t>Hering, Rauna, Salat, Ei</t>
  </si>
  <si>
    <t>Fleischsalat</t>
  </si>
  <si>
    <t>Lyoner, Cornichons, Salat, Tomate</t>
  </si>
  <si>
    <t>Schinken, Käse, Camembert, Gervais, Ei, Salat, Tomate</t>
  </si>
  <si>
    <t>STECKERL-GENUSS</t>
  </si>
  <si>
    <t>Mini-Cordon Bleu</t>
  </si>
  <si>
    <t>vom Schwein, Zitrone, Canapes mit Sardellenbutter, Cocktailtomate</t>
  </si>
  <si>
    <t>A,C,G,O,D</t>
  </si>
  <si>
    <t>Prosciutto-Melone</t>
  </si>
  <si>
    <t>Prosciutto Crudo, Melone</t>
  </si>
  <si>
    <t>Surf and Turf</t>
  </si>
  <si>
    <t>Mignon vom Schwein, Erdäpfelgarnele, Lachscanapes</t>
  </si>
  <si>
    <t>A,B,D,O,G</t>
  </si>
  <si>
    <t xml:space="preserve">Supreme </t>
  </si>
  <si>
    <t>Hühnerbrust, 2erlei Sesam, Wasabicanapes</t>
  </si>
  <si>
    <t>A,C,G,F,O</t>
  </si>
  <si>
    <t>Mikkado</t>
  </si>
  <si>
    <t>Tomate, Mozzarella, Basilikumpesto, Weißbrot</t>
  </si>
  <si>
    <t>A,H,O</t>
  </si>
  <si>
    <t>Beef-Tatar Wrap</t>
  </si>
  <si>
    <t>Beef Tatar, Avocado, Wachtelei</t>
  </si>
  <si>
    <t>A,C,O,D</t>
  </si>
  <si>
    <t>LÖFFEL-GENUSS IN ARBEIT</t>
  </si>
  <si>
    <t>PIKANTER GLASGENUSS</t>
  </si>
  <si>
    <t>Backhenderlsalat "Steirisch"</t>
  </si>
  <si>
    <t>Erdäpfelsalat, Vogerlsalat, Kernölmarinade</t>
  </si>
  <si>
    <t>A,C,G,M</t>
  </si>
  <si>
    <t>Bauernsalat</t>
  </si>
  <si>
    <t>Paprika, Tomaten, rote Zwiebel, Feta, Gurke, Mayoran</t>
  </si>
  <si>
    <t>Tomate, Mozzarella, Basilikumpesto, Grissini</t>
  </si>
  <si>
    <t>A,H</t>
  </si>
  <si>
    <t>Räucherlachstatar</t>
  </si>
  <si>
    <t>Lachs, Gurke, Rahm, Limette</t>
  </si>
  <si>
    <t>D,G</t>
  </si>
  <si>
    <t>Rindfleischsulz</t>
  </si>
  <si>
    <t>hausg.Rindfleischsulz, Krendressing, Tomate</t>
  </si>
  <si>
    <t>G</t>
  </si>
  <si>
    <t>Schweizer Wurstsalat</t>
  </si>
  <si>
    <t>Extrawurst, Zwiebel, Essiggurkerl, Paprika, Käse</t>
  </si>
  <si>
    <t>Asiatischer Glasnudelsalat</t>
  </si>
  <si>
    <t>Gemüsestreifen, gebr.Hühnerstreifen, Chilidressing, Koriander, Sesam</t>
  </si>
  <si>
    <t>N,L,F</t>
  </si>
  <si>
    <t>Bayrisch</t>
  </si>
  <si>
    <t>geb. Weißwurst, Kartoffelsalat mit Radieschen</t>
  </si>
  <si>
    <t>Österreichisch</t>
  </si>
  <si>
    <t>geb.Leberkäse, Erdäpfelsalat, Salzgurkerl</t>
  </si>
  <si>
    <t>SÜSSER GLAS-GENUSS</t>
  </si>
  <si>
    <t>Capuccinobiskotten    </t>
  </si>
  <si>
    <t>Dunkles Schokoladenmousse    </t>
  </si>
  <si>
    <t>Joghurtmus, Karamellisierten Beeren   </t>
  </si>
  <si>
    <t>Mascarponecreme,  Mango    </t>
  </si>
  <si>
    <t>Orangen, Griessflammerie, Saisonfrüchte    </t>
  </si>
  <si>
    <t>Panna Cotta    </t>
  </si>
  <si>
    <t>Weisses Schokoladenmousse   </t>
  </si>
  <si>
    <t>Erdbeer-Tiramisu</t>
  </si>
  <si>
    <t>Meditteraner Buffet-Genuss</t>
  </si>
  <si>
    <t>Vorspeisen</t>
  </si>
  <si>
    <t>Antipasti con Salumi</t>
  </si>
  <si>
    <t>Tomate, mozzarella, basilikum, mariniertes Gemüse, salami, oliven, pilze</t>
  </si>
  <si>
    <t>Rucola, Pilze, Parmesan</t>
  </si>
  <si>
    <t>Kleines Vitello Tonnato</t>
  </si>
  <si>
    <t>Von der Pute</t>
  </si>
  <si>
    <t>Butterkipferl</t>
  </si>
  <si>
    <t>Polentacreme, Graved Lachs</t>
  </si>
  <si>
    <t>Thunfischmousse</t>
  </si>
  <si>
    <t>Tomate, Basilikum</t>
  </si>
  <si>
    <t>Tomaten-Mozzarella-Steckerl</t>
  </si>
  <si>
    <t>Suppen</t>
  </si>
  <si>
    <t>Parmesansuppe</t>
  </si>
  <si>
    <t>Pilzravioli, Trüffelaroma</t>
  </si>
  <si>
    <t>Tomatenconsomme</t>
  </si>
  <si>
    <t>Capellini, Gemüsestreifen</t>
  </si>
  <si>
    <t>Hauptspeisen</t>
  </si>
  <si>
    <t>Piccata Napolitana</t>
  </si>
  <si>
    <t>Pute,Tomatenspaghettini,Parmesanei</t>
  </si>
  <si>
    <t>Maltagliati</t>
  </si>
  <si>
    <t>Basilikum,Salsa di Salsiccia</t>
  </si>
  <si>
    <t>Pasta con la Norma</t>
  </si>
  <si>
    <t>Penne,Tomaten,Auberginen,Pecorino,Basilikum</t>
  </si>
  <si>
    <t>Penne Rigate</t>
  </si>
  <si>
    <t>Eierschwammerl,Obers,Parmaschinken</t>
  </si>
  <si>
    <t>Fettuccine</t>
  </si>
  <si>
    <t>Räucherlachs,Chili,Zitronenmelisse</t>
  </si>
  <si>
    <t>Saltim Bocca</t>
  </si>
  <si>
    <t>Pute,Prosciutto,Salbei,Tomatenrisotto,mediterranes Gemüse</t>
  </si>
  <si>
    <t>Fazzoletti</t>
  </si>
  <si>
    <t>geschmortes Rotweinhuhn,Melanzani,Tomate</t>
  </si>
  <si>
    <t>Crespelle</t>
  </si>
  <si>
    <t>Poulardenragout,Champignons</t>
  </si>
  <si>
    <t>Service</t>
  </si>
  <si>
    <t>Teller</t>
  </si>
  <si>
    <t>Besteck</t>
  </si>
  <si>
    <t>Brötchen Bestellemenge</t>
  </si>
  <si>
    <r>
      <t>RICHARDS CATERING  e.U.</t>
    </r>
    <r>
      <rPr>
        <b/>
        <u/>
        <sz val="11"/>
        <color rgb="FF969696"/>
        <rFont val="Arial"/>
        <family val="2"/>
      </rPr>
      <t xml:space="preserve"> </t>
    </r>
  </si>
  <si>
    <t>Zwischensumme Netto 10% Mwst.</t>
  </si>
  <si>
    <t>Inh. Richard Götzendorfer</t>
  </si>
  <si>
    <t>Zwischensumme Netto 20% Mwst.</t>
  </si>
  <si>
    <t>Mobil +43 (0) 677 615 58 442</t>
  </si>
  <si>
    <t>bestellung@richards-catering.at</t>
  </si>
  <si>
    <t>Ver1.3</t>
  </si>
  <si>
    <t>G,L,M</t>
  </si>
  <si>
    <t>Faschierte Laibchen</t>
  </si>
  <si>
    <t>A,G,C</t>
  </si>
  <si>
    <t>.</t>
  </si>
  <si>
    <t>Wochengericht I</t>
  </si>
  <si>
    <t>Wochengericht II</t>
  </si>
  <si>
    <t>Wochenvorsp.</t>
  </si>
  <si>
    <t>Preiselbeeren 1,250 kg</t>
  </si>
  <si>
    <t>Tagessmoothie</t>
  </si>
  <si>
    <t>Bag.-Gen.</t>
  </si>
  <si>
    <t>Ei,  Kresse</t>
  </si>
  <si>
    <t>Lachs</t>
  </si>
  <si>
    <t>mit Kürbiskernen und Sesam</t>
  </si>
  <si>
    <t>G,A,N</t>
  </si>
  <si>
    <t>Lachs  De Luxe</t>
  </si>
  <si>
    <t>Mediterraner Erdäpfelkäse</t>
  </si>
  <si>
    <t>Butter, hausg.med.Erdäpfelkäse,getr.Tomaten,Olive,Zwiebel,Kapern</t>
  </si>
  <si>
    <t>Schinken, Käse</t>
  </si>
  <si>
    <t>Jour-Geb.-Gen.</t>
  </si>
  <si>
    <t>Fleischlaberl-Semmerl</t>
  </si>
  <si>
    <t>Jour Cordon Bleu Semmerl</t>
  </si>
  <si>
    <t>Käse-Salzstangerl</t>
  </si>
  <si>
    <t>Kornspitz, Gemüse</t>
  </si>
  <si>
    <t>Lachs-Ciabatta De Luxe</t>
  </si>
  <si>
    <t>Senf, Pfefferoni, Leberkäse Natur</t>
  </si>
  <si>
    <t>Prosciutto-Weckerl</t>
  </si>
  <si>
    <t>Roastbeef-Kornspitz  De Luxe</t>
  </si>
  <si>
    <t>Schnitzelsemmerl</t>
  </si>
  <si>
    <t>Rustik. Brotgen.</t>
  </si>
  <si>
    <t>Gervais, Prosciutto, Melonenkugel, Olivenspieß, Kresse</t>
  </si>
  <si>
    <t>Butter, Schinken, Käse, Camembert, Gurke, Ei</t>
  </si>
  <si>
    <t>Wrap-Gen.</t>
  </si>
  <si>
    <t>Roastbeef De Luxe</t>
  </si>
  <si>
    <t>Steckerl-Gen.</t>
  </si>
  <si>
    <t>Garnelenspieß</t>
  </si>
  <si>
    <t>Supreme</t>
  </si>
  <si>
    <t>Pikant. Glasgen.</t>
  </si>
  <si>
    <t>Backhenderlsalat Steirisch</t>
  </si>
  <si>
    <t>Capuccinobiskotten</t>
  </si>
  <si>
    <t>Süss. Glasgen.</t>
  </si>
  <si>
    <t>Dunkles Schokoladenmousse</t>
  </si>
  <si>
    <t>Joghurtmus, Karamellisierten Beeren</t>
  </si>
  <si>
    <t>Mascarponecreme,  Mango</t>
  </si>
  <si>
    <t>Orangen, Griessflammerie, Saisonfrüchte</t>
  </si>
  <si>
    <t>Panna Cotta</t>
  </si>
  <si>
    <t>Weisses Schokoladenmousse</t>
  </si>
  <si>
    <t>Med. Buffet-Gen.</t>
  </si>
  <si>
    <t>Brotzeit Käse- oder Wurstsemmel</t>
  </si>
  <si>
    <t>Höhenwerkst.</t>
  </si>
  <si>
    <t>Brotzeit Topfengulatsche groß</t>
  </si>
  <si>
    <t>Warmer Mittagstisch</t>
  </si>
  <si>
    <t>Aufstrich im Glas</t>
  </si>
  <si>
    <t>Apotheke</t>
  </si>
  <si>
    <t>Brötchen</t>
  </si>
  <si>
    <t>Dessertgenuss</t>
  </si>
  <si>
    <t>Shaking Salad</t>
  </si>
  <si>
    <t>Suppe im Glas</t>
  </si>
  <si>
    <t>Gläser</t>
  </si>
  <si>
    <t>Gesch &amp; Best</t>
  </si>
  <si>
    <t>Kaffetassen</t>
  </si>
  <si>
    <t>Sekt/Wasser/Limogläser</t>
  </si>
  <si>
    <t>Stehtisch</t>
  </si>
  <si>
    <t>Stehtischhussen</t>
  </si>
  <si>
    <t>Teller &amp; Besteck</t>
  </si>
  <si>
    <t>Fleischteller-Messer-Gabel-Kuchenteller-Kuchengabel</t>
  </si>
  <si>
    <t>Servierplatte</t>
  </si>
  <si>
    <t>Warmhaltetisch</t>
  </si>
  <si>
    <t>Gastro-Equipment / Fa.Raml</t>
  </si>
  <si>
    <t>Zustellung</t>
  </si>
  <si>
    <t>Zustellung freihaus</t>
  </si>
  <si>
    <t>Bareingang zu Rg.</t>
  </si>
  <si>
    <t>Sonderartikel 10</t>
  </si>
  <si>
    <t>Essensbon Fa. Scheinecker</t>
  </si>
  <si>
    <t>Sonderartikel 0</t>
  </si>
  <si>
    <t>FIS</t>
  </si>
  <si>
    <t>Sonderbestellung ohne Steuersatz</t>
  </si>
  <si>
    <t>2 kg Brot aufgeschnitten/90Gebäck</t>
  </si>
  <si>
    <t>Catering-Speisen</t>
  </si>
  <si>
    <t>Agape div. Brötchen</t>
  </si>
  <si>
    <t>Antipasti-Platte für 7 Personen</t>
  </si>
  <si>
    <t>Antipastiteller</t>
  </si>
  <si>
    <t xml:space="preserve">Asiatische Gemüsepfanne </t>
  </si>
  <si>
    <t>mit Huhn, Reis und Erdnüssen</t>
  </si>
  <si>
    <t>Baguette im Ganzen</t>
  </si>
  <si>
    <t>glutenhaltiges Getreide</t>
  </si>
  <si>
    <t>Brat`l in der Rein</t>
  </si>
  <si>
    <t>Burger</t>
  </si>
  <si>
    <t>mit Wedges und div. Saucen</t>
  </si>
  <si>
    <t>Chili con Carne</t>
  </si>
  <si>
    <t>Einkauf zum Grillen und Vorbereitung inkl.</t>
  </si>
  <si>
    <t>mit Kartoffelpüree und Zwiebel</t>
  </si>
  <si>
    <t>Gebäck Mix</t>
  </si>
  <si>
    <t>Gebackenes Schweinefilet</t>
  </si>
  <si>
    <t>nach Wiener Art</t>
  </si>
  <si>
    <t>Gebratenes Zander- u. Forellenfilet</t>
  </si>
  <si>
    <t>C,A</t>
  </si>
  <si>
    <t>Geburtstagssuppe</t>
  </si>
  <si>
    <t>A,M,C,G,L</t>
  </si>
  <si>
    <t>Gemüse-Erdäpfelgröstel</t>
  </si>
  <si>
    <t>und Paprikasauce</t>
  </si>
  <si>
    <t>Gemüselasagne</t>
  </si>
  <si>
    <t>Gulaschsuppe</t>
  </si>
  <si>
    <t>Hausruckviertler Erdäpfelsuppe</t>
  </si>
  <si>
    <t>Hühnerbrust</t>
  </si>
  <si>
    <t>in der Cornflakes panade auf</t>
  </si>
  <si>
    <t>Hühnerschnitzel</t>
  </si>
  <si>
    <t>mit Reis, Kartoffeln, Preiselbbeeren und Zitrone</t>
  </si>
  <si>
    <t>Jourgebäck Süß</t>
  </si>
  <si>
    <t>Kaltes Buffet</t>
  </si>
  <si>
    <t>Kalt-Warmes Buffet</t>
  </si>
  <si>
    <t>Kleines Salatbuffet</t>
  </si>
  <si>
    <t>Kürbiskernweckerl mit Hummus</t>
  </si>
  <si>
    <t>und Gemüse</t>
  </si>
  <si>
    <t>Lasagne</t>
  </si>
  <si>
    <t>Laugenbrezerl Jourgrösse</t>
  </si>
  <si>
    <t>Obstkorb für 10</t>
  </si>
  <si>
    <t>Ofengegartes Freiland-Hühnerbrüstchen</t>
  </si>
  <si>
    <t>mit Paprika-Zucchiniletscho, Reis und Kartoffelgratin</t>
  </si>
  <si>
    <t>Preiselbeer-Sirup 0,5 l</t>
  </si>
  <si>
    <t>Putensteak</t>
  </si>
  <si>
    <t>mit Pfefferrahmsauce und Gemüsereis</t>
  </si>
  <si>
    <t>Reis, Kartoffel u. Gemüse</t>
  </si>
  <si>
    <t>S`Leckerli</t>
  </si>
  <si>
    <t>Schweinefilet mit Käsespätzle und Zwiebelsoße</t>
  </si>
  <si>
    <t xml:space="preserve">Schweinemedaillons </t>
  </si>
  <si>
    <t>mit Grillgemüse und Broccolireis</t>
  </si>
  <si>
    <t>Spargelmus</t>
  </si>
  <si>
    <t>Spargelmus mit Räucherlachs</t>
  </si>
  <si>
    <t>Speiseneinkauf</t>
  </si>
  <si>
    <t>Stroganoff vom Rinderfilet</t>
  </si>
  <si>
    <t>mit Sauerrahm-Champignonsoße,Bandnudeln/Gemüse</t>
  </si>
  <si>
    <t>Surschnitzel</t>
  </si>
  <si>
    <t>Tageskuchen</t>
  </si>
  <si>
    <t>Tomaten-Mozzarella Weckerl</t>
  </si>
  <si>
    <t>Vollkornweckerl mit Faschiertem Laibchen</t>
  </si>
  <si>
    <t>Gervais,Senf und Gazpachosalsa</t>
  </si>
  <si>
    <t>Warmes Hochzeitsbuffet</t>
  </si>
  <si>
    <t>Warmes rustikales Buffet</t>
  </si>
  <si>
    <t>Züricher Geschnetzeltes</t>
  </si>
  <si>
    <t>mit Rösti</t>
  </si>
  <si>
    <t>25 Liter Zipfer Bier</t>
  </si>
  <si>
    <t>Catering-Getränke</t>
  </si>
  <si>
    <t>Apfel/Orangen/Karottensaft</t>
  </si>
  <si>
    <t>Cola, Apfrelsaft...Literware</t>
  </si>
  <si>
    <t>Dockner White Sparkling 0,75l</t>
  </si>
  <si>
    <t>Eiswürfel/Crushed ice 45 Kg</t>
  </si>
  <si>
    <t>Erdbeer-Birnensmoothie</t>
  </si>
  <si>
    <t>Literware</t>
  </si>
  <si>
    <t>Grüner Veltliner Literware</t>
  </si>
  <si>
    <t>Karotten-Kokossmoothie mit Ingwer und Orange</t>
  </si>
  <si>
    <t>Mineral 0,33</t>
  </si>
  <si>
    <t>Mineral prickelnd/still Liter</t>
  </si>
  <si>
    <t>Roter Rüben-Apfelsmoothie</t>
  </si>
  <si>
    <t>Verlängerter</t>
  </si>
  <si>
    <t>Wildkräutersmoothie</t>
  </si>
  <si>
    <t>Zipfer Sparkling</t>
  </si>
  <si>
    <t>A,G,L,M</t>
  </si>
  <si>
    <t>A</t>
  </si>
  <si>
    <t>Puten Cordon Bleu</t>
  </si>
  <si>
    <t>Knoblauchrahmsuppe</t>
  </si>
  <si>
    <t>mit Schinkenstreifen und Brotschnitt`l</t>
  </si>
  <si>
    <t>Salat "Tokio"</t>
  </si>
  <si>
    <t>Hühnerbrust im Sesammantel auf Glasnudel-Blattsalat und Smoothie</t>
  </si>
  <si>
    <t>A,C,G,F</t>
  </si>
  <si>
    <t>auf Tomaten-Basilikumragout</t>
  </si>
  <si>
    <t>mit Reis und Kartoffel</t>
  </si>
  <si>
    <t>Melonen-Bananensmoothie</t>
  </si>
  <si>
    <t>vegetarisch, glutenfrei, laktosefrei 250 ml</t>
  </si>
  <si>
    <t>Hafer-Beerensmoothie</t>
  </si>
  <si>
    <t>vegetarisch, vegan, 250 ml</t>
  </si>
  <si>
    <t>Erfrischender Früchte Punch</t>
  </si>
  <si>
    <t>Lunchtime-Salad</t>
  </si>
  <si>
    <t>C,A,G</t>
  </si>
  <si>
    <t>G,M</t>
  </si>
  <si>
    <t>Montags-Lunch-Salat</t>
  </si>
  <si>
    <t>A,G</t>
  </si>
  <si>
    <t>Forelle "Müllerin" ( entgrätet )</t>
  </si>
  <si>
    <t>mit Petersilienerdäpfel, Mandelbutter und kleinem Blattsalat</t>
  </si>
  <si>
    <t>A,D,H</t>
  </si>
  <si>
    <t>Schinken-Käsetoast</t>
  </si>
  <si>
    <t>mit Spiegelei, Ketchup und Mayo</t>
  </si>
  <si>
    <t>A,C,M,G</t>
  </si>
  <si>
    <t>Veganes Club-Sandwich</t>
  </si>
  <si>
    <t>mit Austernpilzen und Wedges</t>
  </si>
  <si>
    <t>Zuckerschoten-Hühnergeschnetzeltes</t>
  </si>
  <si>
    <t>in Pfefferrahmsoße und Basmatireis</t>
  </si>
  <si>
    <t>A,G,M</t>
  </si>
  <si>
    <t>Brokkoli-Paradeiser-Quiche</t>
  </si>
  <si>
    <t>mit Basilikumpesto</t>
  </si>
  <si>
    <t>A,C,G,H</t>
  </si>
  <si>
    <t>mit Thunfischsandwich und Chips</t>
  </si>
  <si>
    <t>A,D</t>
  </si>
  <si>
    <t>ital. Sandwich-Lasagne</t>
  </si>
  <si>
    <t xml:space="preserve">gebratene vegane Maisdukaten </t>
  </si>
  <si>
    <t>auf Ratatouille</t>
  </si>
  <si>
    <t>Saltim Bocca-Roulade</t>
  </si>
  <si>
    <t>von der Pute mit Gemüserisotto und Rucolasoße</t>
  </si>
  <si>
    <t>O,G,A</t>
  </si>
  <si>
    <t>Polentaknödel</t>
  </si>
  <si>
    <t>mit Blauschimmel-Gemüselaibchen und Feigensenf</t>
  </si>
  <si>
    <t>Chili con Carne mit Salsicce</t>
  </si>
  <si>
    <t>und Zitronenmozzarella</t>
  </si>
  <si>
    <t>veganer Rollgersteleintopf</t>
  </si>
  <si>
    <t>mit Gemüse</t>
  </si>
  <si>
    <t>A,L</t>
  </si>
  <si>
    <t>Grillspießerl</t>
  </si>
  <si>
    <t>auf Gemüse-Speckgratin und Pfefferoni-Paprika-Dip</t>
  </si>
  <si>
    <t>Käse-Bärlauchrahmspätzle</t>
  </si>
  <si>
    <t>mit Erbsen und Karotten</t>
  </si>
  <si>
    <t>Bärlauch-Kaspressknödel mit Vogerl-Raukesalat und Radieserl</t>
  </si>
  <si>
    <t>French-Toast-Cordon-bleu</t>
  </si>
  <si>
    <t>mit Gurkensalat</t>
  </si>
  <si>
    <t>Vegane Kidneybohnen-Laberl</t>
  </si>
  <si>
    <t>mit Erdäpfel-Bärlauchsalat</t>
  </si>
  <si>
    <t>M,A,F</t>
  </si>
  <si>
    <t xml:space="preserve">gebratene Hühnerbrust </t>
  </si>
  <si>
    <t>mit Parmesankruste und Brokkolirahmnudeln</t>
  </si>
  <si>
    <t>A,C,G,O,M</t>
  </si>
  <si>
    <t>hausgemachter Mandelschmarren</t>
  </si>
  <si>
    <t>Wildkräutersalat mit gebratenen Hühnerstreifen, Rohkost, Ei und Knoblauchdressing</t>
  </si>
  <si>
    <t>C,G</t>
  </si>
  <si>
    <t>Liptaueraufstrich</t>
  </si>
  <si>
    <t>mit Kornspitz</t>
  </si>
  <si>
    <t>Bärlauchrahmsuppe</t>
  </si>
  <si>
    <t>Pariser Schnitzel</t>
  </si>
  <si>
    <t>mit Reis, Kartofferl und Preiselbeeren</t>
  </si>
  <si>
    <t>BBQ Ripperl</t>
  </si>
  <si>
    <t>mit Bratkartoffeln, Zwiebeln, Knoblauch&amp;Cocktail-Dip</t>
  </si>
  <si>
    <t>Buttermilch-Schmarren</t>
  </si>
  <si>
    <t>mit Heidelbeer-Ragout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</si>
</sst>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#,##0.00\ [$€-407]"/>
    <numFmt numFmtId="166" formatCode="dd/mm/yyyy;@"/>
    <numFmt numFmtId="167" formatCode="_-[$€-C07]\ * #,##0.00_-;\-[$€-C07]\ * #,##0.00_-;_-[$€-C07]\ * &quot;-&quot;??_-;_-@_-"/>
    <numFmt numFmtId="168" formatCode="&quot;€&quot;\ #,##0.00"/>
    <numFmt numFmtId="169" formatCode="[$-407]d/\ mmm/;@"/>
    <numFmt numFmtId="170" formatCode="@\ \ "/>
    <numFmt numFmtId="171" formatCode="dd/mm/"/>
    <numFmt numFmtId="172" formatCode="[$-C07]ddd\,\ dd/\ mmm\ yy;@"/>
    <numFmt numFmtId="173" formatCode="[$-C07]ddd\,\ dd/\ mmm\ ;@"/>
    <numFmt numFmtId="174" formatCode="0.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rgb="FF2CA01C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24"/>
      <name val="Georgia"/>
      <family val="1"/>
    </font>
    <font>
      <b/>
      <sz val="10"/>
      <color rgb="FFFF0000"/>
      <name val="Arial"/>
      <family val="2"/>
    </font>
    <font>
      <sz val="28"/>
      <color indexed="45"/>
      <name val="Arial Black"/>
      <family val="2"/>
    </font>
    <font>
      <b/>
      <sz val="10"/>
      <color theme="4"/>
      <name val="Arial"/>
      <family val="2"/>
    </font>
    <font>
      <i/>
      <sz val="9"/>
      <name val="Arial"/>
      <family val="2"/>
    </font>
    <font>
      <b/>
      <sz val="9"/>
      <color rgb="FF0070C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color rgb="FF969696"/>
      <name val="Arial"/>
      <family val="2"/>
    </font>
    <font>
      <b/>
      <sz val="11"/>
      <color rgb="FFA6A6A6"/>
      <name val="Arial"/>
      <family val="2"/>
    </font>
    <font>
      <b/>
      <sz val="9"/>
      <color rgb="FF2CA01C"/>
      <name val="Arial"/>
      <family val="2"/>
    </font>
    <font>
      <b/>
      <sz val="10"/>
      <color rgb="FF0070C0"/>
      <name val="Arial"/>
      <family val="2"/>
    </font>
    <font>
      <b/>
      <sz val="9"/>
      <color indexed="81"/>
      <name val="Segoe UI"/>
      <family val="2"/>
    </font>
    <font>
      <b/>
      <sz val="11"/>
      <color rgb="FFFF0000"/>
      <name val="Arial"/>
      <family val="2"/>
    </font>
    <font>
      <i/>
      <sz val="8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icrosoft Sans Serif"/>
      <family val="2"/>
    </font>
    <font>
      <b/>
      <sz val="12"/>
      <name val="Microsoft Sans Serif"/>
      <family val="2"/>
    </font>
    <font>
      <b/>
      <sz val="12"/>
      <color theme="0"/>
      <name val="Arial"/>
      <family val="2"/>
    </font>
    <font>
      <b/>
      <sz val="12"/>
      <color rgb="FF2CA01C"/>
      <name val="Arial"/>
      <family val="2"/>
    </font>
    <font>
      <b/>
      <sz val="12"/>
      <color rgb="FF000000"/>
      <name val="Arial"/>
      <family val="2"/>
    </font>
    <font>
      <b/>
      <sz val="8"/>
      <color rgb="FF969696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24"/>
      <color rgb="FF2CA01C"/>
      <name val="Arial"/>
      <family val="2"/>
    </font>
    <font>
      <b/>
      <sz val="9"/>
      <color indexed="81"/>
      <name val="Tahoma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1"/>
      <color rgb="FF2CA01C"/>
      <name val="Arial"/>
      <family val="2"/>
    </font>
    <font>
      <b/>
      <sz val="28"/>
      <color rgb="FF00B050"/>
      <name val="Arial"/>
      <family val="2"/>
    </font>
    <font>
      <b/>
      <sz val="11"/>
      <color rgb="FF0070C0"/>
      <name val="Arial"/>
      <family val="2"/>
    </font>
    <font>
      <b/>
      <i/>
      <sz val="28"/>
      <color rgb="FF00B050"/>
      <name val="Arial"/>
      <family val="2"/>
    </font>
    <font>
      <b/>
      <sz val="20"/>
      <color rgb="FF00B050"/>
      <name val="Arial"/>
      <family val="2"/>
    </font>
    <font>
      <b/>
      <u/>
      <sz val="11"/>
      <color rgb="FF969696"/>
      <name val="Arial"/>
      <family val="2"/>
    </font>
    <font>
      <b/>
      <i/>
      <sz val="36"/>
      <color rgb="FF00B050"/>
      <name val="Arial"/>
      <family val="2"/>
    </font>
    <font>
      <b/>
      <sz val="48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theme="4"/>
      <name val="Arial"/>
      <family val="2"/>
    </font>
    <font>
      <sz val="9"/>
      <name val="Calibri"/>
      <family val="2"/>
    </font>
    <font>
      <b/>
      <i/>
      <sz val="11"/>
      <color rgb="FF2CA01C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8E9"/>
        <bgColor indexed="64"/>
      </patternFill>
    </fill>
    <fill>
      <patternFill patternType="solid">
        <fgColor rgb="FF2CA01C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665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9">
    <xf numFmtId="0" fontId="0" fillId="0" borderId="0" xfId="0"/>
    <xf numFmtId="0" fontId="0" fillId="0" borderId="0" xfId="2" applyNumberFormat="1" applyFont="1" applyAlignment="1">
      <alignment horizontal="center"/>
    </xf>
    <xf numFmtId="0" fontId="13" fillId="0" borderId="0" xfId="2" applyNumberFormat="1" applyFont="1" applyAlignment="1">
      <alignment horizontal="center"/>
    </xf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9" fontId="15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168" fontId="17" fillId="0" borderId="3" xfId="1" applyNumberFormat="1" applyFont="1" applyFill="1" applyBorder="1" applyAlignment="1" applyProtection="1">
      <alignment horizontal="center" vertical="center"/>
    </xf>
    <xf numFmtId="168" fontId="17" fillId="4" borderId="3" xfId="1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4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168" fontId="17" fillId="0" borderId="3" xfId="1" applyNumberFormat="1" applyFont="1" applyFill="1" applyBorder="1" applyAlignment="1" applyProtection="1">
      <alignment horizontal="center" vertical="center" wrapText="1"/>
    </xf>
    <xf numFmtId="168" fontId="17" fillId="4" borderId="3" xfId="1" applyNumberFormat="1" applyFont="1" applyFill="1" applyBorder="1" applyAlignment="1" applyProtection="1">
      <alignment horizontal="center" vertical="center" wrapText="1"/>
    </xf>
    <xf numFmtId="168" fontId="17" fillId="0" borderId="4" xfId="1" applyNumberFormat="1" applyFont="1" applyFill="1" applyBorder="1" applyAlignment="1" applyProtection="1">
      <alignment horizontal="center" vertical="center" wrapText="1"/>
    </xf>
    <xf numFmtId="16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Protection="1"/>
    <xf numFmtId="167" fontId="0" fillId="0" borderId="0" xfId="1" applyNumberFormat="1" applyFont="1" applyAlignment="1">
      <alignment horizontal="center"/>
    </xf>
    <xf numFmtId="0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8" fontId="17" fillId="0" borderId="4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68" fontId="17" fillId="4" borderId="4" xfId="1" applyNumberFormat="1" applyFont="1" applyFill="1" applyBorder="1" applyAlignment="1" applyProtection="1">
      <alignment horizontal="center" vertical="center" wrapText="1"/>
    </xf>
    <xf numFmtId="1" fontId="27" fillId="0" borderId="0" xfId="0" applyNumberFormat="1" applyFont="1" applyFill="1" applyBorder="1" applyAlignment="1" applyProtection="1">
      <alignment horizontal="center" vertical="top" wrapText="1"/>
    </xf>
    <xf numFmtId="1" fontId="27" fillId="0" borderId="0" xfId="0" applyNumberFormat="1" applyFont="1" applyFill="1" applyBorder="1" applyAlignment="1" applyProtection="1">
      <alignment horizontal="center" vertical="center" wrapText="1"/>
    </xf>
    <xf numFmtId="1" fontId="27" fillId="0" borderId="0" xfId="0" applyNumberFormat="1" applyFont="1" applyFill="1" applyBorder="1" applyAlignment="1" applyProtection="1">
      <alignment horizontal="left" vertical="top" wrapText="1"/>
    </xf>
    <xf numFmtId="1" fontId="14" fillId="0" borderId="0" xfId="0" applyNumberFormat="1" applyFont="1"/>
    <xf numFmtId="1" fontId="27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7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/>
    <xf numFmtId="0" fontId="27" fillId="0" borderId="0" xfId="0" applyFont="1"/>
    <xf numFmtId="0" fontId="27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8" fontId="27" fillId="0" borderId="0" xfId="0" applyNumberFormat="1" applyFont="1" applyBorder="1" applyAlignment="1">
      <alignment vertical="center"/>
    </xf>
    <xf numFmtId="0" fontId="0" fillId="0" borderId="0" xfId="2" applyNumberFormat="1" applyFont="1" applyAlignment="1" applyProtection="1">
      <alignment horizontal="center"/>
    </xf>
    <xf numFmtId="167" fontId="0" fillId="0" borderId="0" xfId="1" applyNumberFormat="1" applyFont="1" applyAlignment="1" applyProtection="1">
      <alignment horizontal="center"/>
    </xf>
    <xf numFmtId="0" fontId="25" fillId="0" borderId="0" xfId="0" applyFont="1" applyAlignment="1" applyProtection="1">
      <alignment horizontal="right"/>
    </xf>
    <xf numFmtId="0" fontId="13" fillId="0" borderId="0" xfId="2" applyNumberFormat="1" applyFont="1" applyAlignment="1" applyProtection="1">
      <alignment horizont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167" fontId="0" fillId="0" borderId="0" xfId="1" applyNumberFormat="1" applyFont="1" applyAlignment="1" applyProtection="1">
      <alignment horizontal="right"/>
    </xf>
    <xf numFmtId="0" fontId="12" fillId="4" borderId="3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168" fontId="17" fillId="0" borderId="1" xfId="1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0" fillId="0" borderId="0" xfId="0" applyNumberFormat="1" applyFill="1"/>
    <xf numFmtId="1" fontId="14" fillId="0" borderId="0" xfId="0" applyNumberFormat="1" applyFont="1" applyFill="1"/>
    <xf numFmtId="0" fontId="13" fillId="2" borderId="1" xfId="0" applyNumberFormat="1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2" fillId="2" borderId="19" xfId="1" applyNumberFormat="1" applyFont="1" applyFill="1" applyBorder="1" applyAlignment="1" applyProtection="1">
      <alignment horizontal="center" vertical="center" wrapText="1"/>
    </xf>
    <xf numFmtId="0" fontId="12" fillId="2" borderId="19" xfId="0" applyNumberFormat="1" applyFont="1" applyFill="1" applyBorder="1" applyAlignment="1" applyProtection="1">
      <alignment horizontal="center" vertical="center" wrapText="1"/>
    </xf>
    <xf numFmtId="168" fontId="17" fillId="4" borderId="0" xfId="1" applyNumberFormat="1" applyFont="1" applyFill="1" applyBorder="1" applyAlignment="1" applyProtection="1">
      <alignment horizontal="center" vertical="center"/>
    </xf>
    <xf numFmtId="168" fontId="17" fillId="0" borderId="0" xfId="1" applyNumberFormat="1" applyFont="1" applyFill="1" applyBorder="1" applyAlignment="1" applyProtection="1">
      <alignment horizontal="center" vertical="center"/>
    </xf>
    <xf numFmtId="168" fontId="17" fillId="0" borderId="6" xfId="1" applyNumberFormat="1" applyFont="1" applyFill="1" applyBorder="1" applyAlignment="1" applyProtection="1">
      <alignment horizontal="center" vertical="center"/>
    </xf>
    <xf numFmtId="168" fontId="17" fillId="0" borderId="26" xfId="1" applyNumberFormat="1" applyFont="1" applyFill="1" applyBorder="1" applyAlignment="1" applyProtection="1">
      <alignment horizontal="center" vertical="center"/>
    </xf>
    <xf numFmtId="0" fontId="13" fillId="2" borderId="43" xfId="0" applyNumberFormat="1" applyFont="1" applyFill="1" applyBorder="1" applyAlignment="1" applyProtection="1">
      <alignment horizontal="center" vertical="center" wrapText="1"/>
    </xf>
    <xf numFmtId="0" fontId="13" fillId="2" borderId="31" xfId="0" applyNumberFormat="1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4" borderId="45" xfId="0" applyFont="1" applyFill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</xf>
    <xf numFmtId="0" fontId="19" fillId="0" borderId="44" xfId="0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168" fontId="17" fillId="4" borderId="5" xfId="1" applyNumberFormat="1" applyFont="1" applyFill="1" applyBorder="1" applyAlignment="1" applyProtection="1">
      <alignment horizontal="center" vertical="center" wrapText="1"/>
    </xf>
    <xf numFmtId="168" fontId="17" fillId="4" borderId="21" xfId="1" applyNumberFormat="1" applyFont="1" applyFill="1" applyBorder="1" applyAlignment="1" applyProtection="1">
      <alignment horizontal="center" vertical="center" wrapText="1"/>
    </xf>
    <xf numFmtId="168" fontId="31" fillId="0" borderId="0" xfId="1" applyNumberFormat="1" applyFont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3"/>
    <xf numFmtId="0" fontId="12" fillId="0" borderId="0" xfId="3" applyAlignment="1">
      <alignment horizontal="right"/>
    </xf>
    <xf numFmtId="0" fontId="12" fillId="0" borderId="0" xfId="3" applyAlignment="1">
      <alignment horizontal="center"/>
    </xf>
    <xf numFmtId="0" fontId="12" fillId="0" borderId="0" xfId="3" applyFont="1"/>
    <xf numFmtId="169" fontId="12" fillId="0" borderId="0" xfId="3" applyNumberFormat="1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168" fontId="31" fillId="0" borderId="0" xfId="3" applyNumberFormat="1" applyFont="1" applyAlignment="1">
      <alignment vertical="center"/>
    </xf>
    <xf numFmtId="0" fontId="31" fillId="0" borderId="0" xfId="3" applyFont="1" applyAlignment="1">
      <alignment horizontal="left" vertical="top" wrapText="1"/>
    </xf>
    <xf numFmtId="0" fontId="17" fillId="0" borderId="0" xfId="3" applyFont="1" applyAlignment="1">
      <alignment vertical="center"/>
    </xf>
    <xf numFmtId="0" fontId="12" fillId="0" borderId="0" xfId="3" applyFill="1"/>
    <xf numFmtId="0" fontId="12" fillId="0" borderId="0" xfId="3" applyFill="1" applyBorder="1"/>
    <xf numFmtId="0" fontId="17" fillId="0" borderId="0" xfId="3" applyFont="1" applyBorder="1" applyAlignment="1">
      <alignment vertical="center" wrapText="1"/>
    </xf>
    <xf numFmtId="0" fontId="17" fillId="0" borderId="0" xfId="3" applyFont="1" applyFill="1" applyAlignment="1">
      <alignment horizontal="left" vertical="top"/>
    </xf>
    <xf numFmtId="0" fontId="29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31" fillId="0" borderId="0" xfId="3" applyFont="1" applyBorder="1" applyAlignment="1" applyProtection="1">
      <alignment horizontal="center" vertical="center"/>
      <protection locked="0"/>
    </xf>
    <xf numFmtId="0" fontId="33" fillId="0" borderId="0" xfId="3" applyFont="1" applyFill="1" applyBorder="1" applyAlignment="1" applyProtection="1">
      <alignment horizontal="left" vertical="center" indent="1"/>
      <protection locked="0"/>
    </xf>
    <xf numFmtId="0" fontId="33" fillId="0" borderId="0" xfId="3" applyFont="1" applyFill="1" applyBorder="1" applyAlignment="1">
      <alignment vertical="center"/>
    </xf>
    <xf numFmtId="0" fontId="32" fillId="0" borderId="0" xfId="3" applyFont="1" applyFill="1" applyBorder="1" applyAlignment="1" applyProtection="1">
      <alignment horizontal="left" vertical="center" indent="1"/>
      <protection locked="0"/>
    </xf>
    <xf numFmtId="0" fontId="32" fillId="0" borderId="0" xfId="3" applyFont="1" applyFill="1" applyBorder="1" applyAlignment="1">
      <alignment vertical="center"/>
    </xf>
    <xf numFmtId="168" fontId="17" fillId="0" borderId="0" xfId="3" applyNumberFormat="1" applyFont="1" applyAlignment="1">
      <alignment vertical="center"/>
    </xf>
    <xf numFmtId="0" fontId="17" fillId="0" borderId="0" xfId="3" applyFont="1" applyBorder="1" applyAlignment="1">
      <alignment vertical="center"/>
    </xf>
    <xf numFmtId="0" fontId="14" fillId="0" borderId="0" xfId="3" applyFont="1" applyAlignment="1" applyProtection="1">
      <alignment horizontal="right"/>
      <protection locked="0"/>
    </xf>
    <xf numFmtId="0" fontId="16" fillId="0" borderId="0" xfId="3" applyFont="1" applyAlignment="1">
      <alignment horizontal="center" vertical="center"/>
    </xf>
    <xf numFmtId="0" fontId="14" fillId="0" borderId="0" xfId="3" applyNumberFormat="1" applyFont="1" applyFill="1" applyBorder="1" applyAlignment="1" applyProtection="1">
      <alignment horizontal="right"/>
      <protection locked="0"/>
    </xf>
    <xf numFmtId="166" fontId="12" fillId="0" borderId="0" xfId="3" applyNumberFormat="1" applyAlignment="1">
      <alignment horizontal="right"/>
    </xf>
    <xf numFmtId="0" fontId="23" fillId="0" borderId="0" xfId="3" applyFont="1" applyAlignment="1">
      <alignment horizontal="center" vertical="center"/>
    </xf>
    <xf numFmtId="0" fontId="22" fillId="0" borderId="0" xfId="3" applyFont="1" applyAlignment="1">
      <alignment horizontal="left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4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2" fontId="17" fillId="4" borderId="34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14" fontId="17" fillId="0" borderId="0" xfId="0" applyNumberFormat="1" applyFont="1" applyFill="1" applyBorder="1" applyAlignment="1">
      <alignment horizontal="left" vertical="center"/>
    </xf>
    <xf numFmtId="0" fontId="0" fillId="0" borderId="0" xfId="0" applyProtection="1"/>
    <xf numFmtId="2" fontId="17" fillId="0" borderId="4" xfId="0" applyNumberFormat="1" applyFont="1" applyFill="1" applyBorder="1" applyAlignment="1" applyProtection="1">
      <alignment horizontal="left" vertical="center" wrapText="1"/>
    </xf>
    <xf numFmtId="2" fontId="12" fillId="0" borderId="4" xfId="0" applyNumberFormat="1" applyFont="1" applyFill="1" applyBorder="1" applyAlignment="1" applyProtection="1">
      <alignment horizontal="left" vertical="center" wrapText="1"/>
    </xf>
    <xf numFmtId="1" fontId="19" fillId="0" borderId="33" xfId="0" applyNumberFormat="1" applyFont="1" applyFill="1" applyBorder="1" applyAlignment="1" applyProtection="1">
      <alignment horizontal="center" vertical="center" wrapText="1"/>
    </xf>
    <xf numFmtId="0" fontId="26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right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168" fontId="17" fillId="0" borderId="20" xfId="1" applyNumberFormat="1" applyFont="1" applyFill="1" applyBorder="1" applyAlignment="1" applyProtection="1">
      <alignment horizontal="center" vertical="center" wrapText="1"/>
    </xf>
    <xf numFmtId="168" fontId="17" fillId="4" borderId="4" xfId="1" applyNumberFormat="1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168" fontId="17" fillId="4" borderId="6" xfId="1" applyNumberFormat="1" applyFont="1" applyFill="1" applyBorder="1" applyAlignment="1" applyProtection="1">
      <alignment horizontal="center" vertical="center"/>
    </xf>
    <xf numFmtId="0" fontId="19" fillId="4" borderId="44" xfId="0" applyFont="1" applyFill="1" applyBorder="1" applyAlignment="1" applyProtection="1">
      <alignment horizontal="center" vertical="center" wrapText="1"/>
    </xf>
    <xf numFmtId="2" fontId="17" fillId="0" borderId="19" xfId="0" applyNumberFormat="1" applyFont="1" applyFill="1" applyBorder="1" applyAlignment="1" applyProtection="1">
      <alignment horizontal="left" vertical="center" wrapText="1"/>
    </xf>
    <xf numFmtId="2" fontId="19" fillId="0" borderId="19" xfId="0" applyNumberFormat="1" applyFont="1" applyFill="1" applyBorder="1" applyAlignment="1" applyProtection="1">
      <alignment horizontal="left" vertical="center" wrapText="1"/>
    </xf>
    <xf numFmtId="2" fontId="12" fillId="0" borderId="42" xfId="0" applyNumberFormat="1" applyFont="1" applyFill="1" applyBorder="1" applyAlignment="1" applyProtection="1">
      <alignment horizontal="left" vertical="center" wrapText="1"/>
    </xf>
    <xf numFmtId="0" fontId="0" fillId="4" borderId="0" xfId="0" applyFill="1" applyBorder="1"/>
    <xf numFmtId="0" fontId="0" fillId="0" borderId="0" xfId="0" applyFill="1" applyBorder="1"/>
    <xf numFmtId="0" fontId="17" fillId="0" borderId="2" xfId="0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 applyProtection="1">
      <alignment horizontal="left" vertical="center" wrapText="1"/>
    </xf>
    <xf numFmtId="0" fontId="12" fillId="2" borderId="22" xfId="0" applyNumberFormat="1" applyFont="1" applyFill="1" applyBorder="1" applyAlignment="1" applyProtection="1">
      <alignment horizontal="center" vertical="center"/>
    </xf>
    <xf numFmtId="0" fontId="17" fillId="4" borderId="23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left" vertical="center" wrapText="1"/>
    </xf>
    <xf numFmtId="2" fontId="17" fillId="0" borderId="36" xfId="0" applyNumberFormat="1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168" fontId="17" fillId="4" borderId="24" xfId="1" applyNumberFormat="1" applyFont="1" applyFill="1" applyBorder="1" applyAlignment="1" applyProtection="1">
      <alignment horizontal="center" vertical="center"/>
    </xf>
    <xf numFmtId="0" fontId="19" fillId="4" borderId="37" xfId="0" applyFont="1" applyFill="1" applyBorder="1" applyAlignment="1" applyProtection="1">
      <alignment horizontal="center" vertical="center" wrapText="1"/>
    </xf>
    <xf numFmtId="168" fontId="17" fillId="4" borderId="28" xfId="1" applyNumberFormat="1" applyFont="1" applyFill="1" applyBorder="1" applyAlignment="1" applyProtection="1">
      <alignment horizontal="center" vertical="center"/>
    </xf>
    <xf numFmtId="0" fontId="19" fillId="4" borderId="39" xfId="0" applyFont="1" applyFill="1" applyBorder="1" applyAlignment="1" applyProtection="1">
      <alignment horizontal="center" vertical="center" wrapText="1"/>
    </xf>
    <xf numFmtId="14" fontId="17" fillId="0" borderId="0" xfId="0" applyNumberFormat="1" applyFont="1" applyFill="1" applyBorder="1" applyAlignment="1">
      <alignment vertical="center"/>
    </xf>
    <xf numFmtId="14" fontId="19" fillId="6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1" fontId="17" fillId="6" borderId="61" xfId="0" applyNumberFormat="1" applyFont="1" applyFill="1" applyBorder="1" applyAlignment="1" applyProtection="1">
      <alignment horizontal="center" vertical="center"/>
    </xf>
    <xf numFmtId="165" fontId="17" fillId="6" borderId="9" xfId="0" applyNumberFormat="1" applyFont="1" applyFill="1" applyBorder="1" applyAlignment="1" applyProtection="1">
      <alignment horizontal="center" vertical="center"/>
    </xf>
    <xf numFmtId="14" fontId="19" fillId="7" borderId="9" xfId="0" applyNumberFormat="1" applyFont="1" applyFill="1" applyBorder="1" applyAlignment="1" applyProtection="1">
      <alignment horizontal="center" vertical="center"/>
    </xf>
    <xf numFmtId="165" fontId="19" fillId="7" borderId="9" xfId="0" applyNumberFormat="1" applyFont="1" applyFill="1" applyBorder="1" applyAlignment="1" applyProtection="1">
      <alignment horizontal="center" vertical="center"/>
    </xf>
    <xf numFmtId="165" fontId="16" fillId="7" borderId="61" xfId="0" applyNumberFormat="1" applyFont="1" applyFill="1" applyBorder="1" applyAlignment="1" applyProtection="1">
      <alignment horizontal="center" vertical="center"/>
    </xf>
    <xf numFmtId="2" fontId="17" fillId="4" borderId="3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Fill="1" applyBorder="1" applyAlignment="1" applyProtection="1">
      <alignment horizontal="left" vertical="center" wrapText="1"/>
    </xf>
    <xf numFmtId="2" fontId="19" fillId="4" borderId="3" xfId="0" applyNumberFormat="1" applyFont="1" applyFill="1" applyBorder="1" applyAlignment="1" applyProtection="1">
      <alignment horizontal="left" vertical="center" wrapText="1"/>
    </xf>
    <xf numFmtId="2" fontId="19" fillId="0" borderId="4" xfId="0" applyNumberFormat="1" applyFont="1" applyFill="1" applyBorder="1" applyAlignment="1" applyProtection="1">
      <alignment horizontal="left" vertical="center" wrapText="1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40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4" borderId="3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right" vertical="center"/>
    </xf>
    <xf numFmtId="14" fontId="17" fillId="8" borderId="51" xfId="3" applyNumberFormat="1" applyFont="1" applyFill="1" applyBorder="1" applyAlignment="1">
      <alignment horizontal="left"/>
    </xf>
    <xf numFmtId="14" fontId="17" fillId="8" borderId="47" xfId="3" applyNumberFormat="1" applyFont="1" applyFill="1" applyBorder="1" applyAlignment="1">
      <alignment horizontal="left"/>
    </xf>
    <xf numFmtId="14" fontId="17" fillId="8" borderId="55" xfId="3" applyNumberFormat="1" applyFont="1" applyFill="1" applyBorder="1" applyAlignment="1">
      <alignment horizontal="left"/>
    </xf>
    <xf numFmtId="2" fontId="17" fillId="8" borderId="67" xfId="3" applyNumberFormat="1" applyFont="1" applyFill="1" applyBorder="1" applyAlignment="1" applyProtection="1">
      <alignment horizontal="left"/>
      <protection locked="0"/>
    </xf>
    <xf numFmtId="2" fontId="17" fillId="8" borderId="68" xfId="3" applyNumberFormat="1" applyFont="1" applyFill="1" applyBorder="1" applyAlignment="1" applyProtection="1">
      <alignment horizontal="left"/>
    </xf>
    <xf numFmtId="2" fontId="17" fillId="8" borderId="68" xfId="3" applyNumberFormat="1" applyFont="1" applyFill="1" applyBorder="1" applyAlignment="1" applyProtection="1">
      <alignment horizontal="left"/>
      <protection locked="0"/>
    </xf>
    <xf numFmtId="2" fontId="17" fillId="8" borderId="69" xfId="3" applyNumberFormat="1" applyFont="1" applyFill="1" applyBorder="1" applyAlignment="1" applyProtection="1">
      <alignment horizontal="left"/>
      <protection locked="0"/>
    </xf>
    <xf numFmtId="2" fontId="17" fillId="8" borderId="70" xfId="3" applyNumberFormat="1" applyFont="1" applyFill="1" applyBorder="1" applyAlignment="1" applyProtection="1">
      <alignment horizontal="left"/>
      <protection locked="0"/>
    </xf>
    <xf numFmtId="14" fontId="17" fillId="4" borderId="3" xfId="0" applyNumberFormat="1" applyFont="1" applyFill="1" applyBorder="1" applyAlignment="1" applyProtection="1">
      <alignment horizontal="left" vertical="center" wrapText="1"/>
    </xf>
    <xf numFmtId="14" fontId="17" fillId="0" borderId="3" xfId="0" applyNumberFormat="1" applyFont="1" applyFill="1" applyBorder="1" applyAlignment="1" applyProtection="1">
      <alignment horizontal="left" vertical="center" wrapText="1"/>
    </xf>
    <xf numFmtId="2" fontId="19" fillId="0" borderId="3" xfId="0" applyNumberFormat="1" applyFont="1" applyFill="1" applyBorder="1" applyAlignment="1" applyProtection="1">
      <alignment horizontal="left" vertical="center" wrapText="1"/>
    </xf>
    <xf numFmtId="168" fontId="14" fillId="0" borderId="1" xfId="2" applyNumberFormat="1" applyFont="1" applyBorder="1" applyAlignment="1">
      <alignment horizontal="center" vertical="center"/>
    </xf>
    <xf numFmtId="168" fontId="14" fillId="0" borderId="5" xfId="2" applyNumberFormat="1" applyFont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8" fontId="27" fillId="0" borderId="0" xfId="2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168" fontId="27" fillId="0" borderId="5" xfId="2" applyNumberFormat="1" applyFont="1" applyBorder="1" applyAlignment="1">
      <alignment horizontal="center" vertical="center"/>
    </xf>
    <xf numFmtId="168" fontId="24" fillId="3" borderId="5" xfId="0" applyNumberFormat="1" applyFont="1" applyFill="1" applyBorder="1" applyAlignment="1" applyProtection="1">
      <alignment horizontal="center" vertical="center"/>
    </xf>
    <xf numFmtId="168" fontId="14" fillId="0" borderId="21" xfId="2" applyNumberFormat="1" applyFont="1" applyBorder="1" applyAlignment="1">
      <alignment horizontal="center" vertical="center"/>
    </xf>
    <xf numFmtId="168" fontId="24" fillId="0" borderId="5" xfId="2" applyNumberFormat="1" applyFont="1" applyBorder="1" applyAlignment="1">
      <alignment horizontal="center" vertical="center"/>
    </xf>
    <xf numFmtId="168" fontId="27" fillId="0" borderId="21" xfId="2" applyNumberFormat="1" applyFont="1" applyBorder="1" applyAlignment="1">
      <alignment horizontal="center" vertical="center"/>
    </xf>
    <xf numFmtId="168" fontId="27" fillId="0" borderId="21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168" fontId="27" fillId="0" borderId="19" xfId="2" applyNumberFormat="1" applyFont="1" applyBorder="1" applyAlignment="1">
      <alignment horizontal="center" vertical="center"/>
    </xf>
    <xf numFmtId="168" fontId="27" fillId="0" borderId="19" xfId="0" applyNumberFormat="1" applyFont="1" applyBorder="1" applyAlignment="1">
      <alignment horizontal="center" vertical="center"/>
    </xf>
    <xf numFmtId="168" fontId="24" fillId="4" borderId="5" xfId="2" applyNumberFormat="1" applyFont="1" applyFill="1" applyBorder="1" applyAlignment="1">
      <alignment horizontal="center" vertical="center"/>
    </xf>
    <xf numFmtId="2" fontId="17" fillId="4" borderId="4" xfId="0" applyNumberFormat="1" applyFont="1" applyFill="1" applyBorder="1" applyAlignment="1" applyProtection="1">
      <alignment horizontal="left" vertical="center" wrapText="1"/>
    </xf>
    <xf numFmtId="2" fontId="19" fillId="4" borderId="4" xfId="0" applyNumberFormat="1" applyFont="1" applyFill="1" applyBorder="1" applyAlignment="1" applyProtection="1">
      <alignment horizontal="left" vertical="center" wrapText="1"/>
    </xf>
    <xf numFmtId="2" fontId="12" fillId="4" borderId="4" xfId="0" applyNumberFormat="1" applyFont="1" applyFill="1" applyBorder="1" applyAlignment="1" applyProtection="1">
      <alignment horizontal="left" vertical="center" wrapText="1"/>
    </xf>
    <xf numFmtId="1" fontId="19" fillId="4" borderId="33" xfId="0" applyNumberFormat="1" applyFont="1" applyFill="1" applyBorder="1" applyAlignment="1" applyProtection="1">
      <alignment horizontal="center" vertical="center" wrapText="1"/>
    </xf>
    <xf numFmtId="0" fontId="28" fillId="4" borderId="23" xfId="0" applyFont="1" applyFill="1" applyBorder="1" applyAlignment="1" applyProtection="1">
      <alignment horizontal="center" vertical="center" wrapText="1"/>
      <protection locked="0"/>
    </xf>
    <xf numFmtId="0" fontId="28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>
      <alignment horizontal="center"/>
    </xf>
    <xf numFmtId="2" fontId="17" fillId="8" borderId="76" xfId="3" applyNumberFormat="1" applyFont="1" applyFill="1" applyBorder="1" applyAlignment="1" applyProtection="1">
      <alignment horizontal="left"/>
      <protection locked="0"/>
    </xf>
    <xf numFmtId="14" fontId="17" fillId="8" borderId="9" xfId="3" applyNumberFormat="1" applyFont="1" applyFill="1" applyBorder="1" applyAlignment="1">
      <alignment horizontal="left"/>
    </xf>
    <xf numFmtId="172" fontId="17" fillId="0" borderId="55" xfId="3" applyNumberFormat="1" applyFont="1" applyFill="1" applyBorder="1" applyAlignment="1" applyProtection="1">
      <alignment horizontal="center"/>
    </xf>
    <xf numFmtId="172" fontId="17" fillId="0" borderId="51" xfId="3" applyNumberFormat="1" applyFont="1" applyFill="1" applyBorder="1" applyAlignment="1" applyProtection="1">
      <alignment horizontal="center"/>
    </xf>
    <xf numFmtId="172" fontId="17" fillId="0" borderId="47" xfId="3" applyNumberFormat="1" applyFont="1" applyFill="1" applyBorder="1" applyAlignment="1" applyProtection="1">
      <alignment horizontal="center"/>
    </xf>
    <xf numFmtId="14" fontId="17" fillId="0" borderId="55" xfId="3" applyNumberFormat="1" applyFont="1" applyFill="1" applyBorder="1" applyAlignment="1" applyProtection="1"/>
    <xf numFmtId="14" fontId="17" fillId="0" borderId="51" xfId="3" applyNumberFormat="1" applyFont="1" applyFill="1" applyBorder="1" applyAlignment="1" applyProtection="1"/>
    <xf numFmtId="14" fontId="17" fillId="0" borderId="47" xfId="3" applyNumberFormat="1" applyFont="1" applyFill="1" applyBorder="1" applyAlignment="1" applyProtection="1"/>
    <xf numFmtId="14" fontId="17" fillId="0" borderId="9" xfId="3" applyNumberFormat="1" applyFont="1" applyFill="1" applyBorder="1" applyAlignment="1" applyProtection="1"/>
    <xf numFmtId="172" fontId="19" fillId="7" borderId="55" xfId="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>
      <alignment horizontal="center"/>
    </xf>
    <xf numFmtId="0" fontId="19" fillId="7" borderId="9" xfId="0" applyNumberFormat="1" applyFont="1" applyFill="1" applyBorder="1" applyAlignment="1" applyProtection="1">
      <alignment horizontal="center" vertical="center"/>
    </xf>
    <xf numFmtId="1" fontId="17" fillId="8" borderId="66" xfId="3" applyNumberFormat="1" applyFont="1" applyFill="1" applyBorder="1" applyAlignment="1" applyProtection="1">
      <alignment horizontal="center"/>
      <protection locked="0"/>
    </xf>
    <xf numFmtId="1" fontId="17" fillId="8" borderId="52" xfId="3" applyNumberFormat="1" applyFont="1" applyFill="1" applyBorder="1" applyAlignment="1" applyProtection="1">
      <alignment horizontal="center"/>
    </xf>
    <xf numFmtId="1" fontId="17" fillId="8" borderId="52" xfId="3" applyNumberFormat="1" applyFont="1" applyFill="1" applyBorder="1" applyAlignment="1" applyProtection="1">
      <alignment horizontal="center"/>
      <protection locked="0"/>
    </xf>
    <xf numFmtId="1" fontId="17" fillId="8" borderId="48" xfId="3" applyNumberFormat="1" applyFont="1" applyFill="1" applyBorder="1" applyAlignment="1" applyProtection="1">
      <alignment horizontal="center"/>
      <protection locked="0"/>
    </xf>
    <xf numFmtId="1" fontId="17" fillId="8" borderId="56" xfId="3" applyNumberFormat="1" applyFont="1" applyFill="1" applyBorder="1" applyAlignment="1" applyProtection="1">
      <alignment horizontal="center"/>
      <protection locked="0"/>
    </xf>
    <xf numFmtId="2" fontId="17" fillId="8" borderId="75" xfId="3" applyNumberFormat="1" applyFont="1" applyFill="1" applyBorder="1" applyAlignment="1" applyProtection="1">
      <alignment horizontal="left" vertical="center"/>
      <protection locked="0"/>
    </xf>
    <xf numFmtId="2" fontId="17" fillId="8" borderId="75" xfId="3" applyNumberFormat="1" applyFont="1" applyFill="1" applyBorder="1" applyAlignment="1" applyProtection="1">
      <alignment horizontal="center"/>
      <protection locked="0"/>
    </xf>
    <xf numFmtId="1" fontId="17" fillId="8" borderId="75" xfId="3" applyNumberFormat="1" applyFont="1" applyFill="1" applyBorder="1" applyAlignment="1" applyProtection="1">
      <alignment horizontal="center"/>
      <protection locked="0"/>
    </xf>
    <xf numFmtId="2" fontId="17" fillId="8" borderId="77" xfId="3" applyNumberFormat="1" applyFont="1" applyFill="1" applyBorder="1" applyAlignment="1" applyProtection="1">
      <alignment horizontal="left" vertical="center"/>
      <protection locked="0"/>
    </xf>
    <xf numFmtId="0" fontId="17" fillId="8" borderId="66" xfId="3" applyNumberFormat="1" applyFont="1" applyFill="1" applyBorder="1" applyAlignment="1" applyProtection="1">
      <alignment horizontal="center"/>
      <protection locked="0"/>
    </xf>
    <xf numFmtId="0" fontId="17" fillId="8" borderId="52" xfId="3" applyNumberFormat="1" applyFont="1" applyFill="1" applyBorder="1" applyAlignment="1" applyProtection="1">
      <alignment horizontal="center"/>
    </xf>
    <xf numFmtId="0" fontId="17" fillId="8" borderId="52" xfId="3" applyNumberFormat="1" applyFont="1" applyFill="1" applyBorder="1" applyAlignment="1" applyProtection="1">
      <alignment horizontal="center"/>
      <protection locked="0"/>
    </xf>
    <xf numFmtId="0" fontId="17" fillId="8" borderId="48" xfId="3" applyNumberFormat="1" applyFont="1" applyFill="1" applyBorder="1" applyAlignment="1" applyProtection="1">
      <alignment horizontal="center"/>
      <protection locked="0"/>
    </xf>
    <xf numFmtId="0" fontId="17" fillId="8" borderId="56" xfId="3" applyNumberFormat="1" applyFont="1" applyFill="1" applyBorder="1" applyAlignment="1" applyProtection="1">
      <alignment horizontal="center"/>
      <protection locked="0"/>
    </xf>
    <xf numFmtId="0" fontId="17" fillId="8" borderId="75" xfId="3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/>
    </xf>
    <xf numFmtId="2" fontId="17" fillId="4" borderId="5" xfId="0" applyNumberFormat="1" applyFont="1" applyFill="1" applyBorder="1" applyAlignment="1" applyProtection="1">
      <alignment horizontal="left" vertical="center" wrapText="1"/>
    </xf>
    <xf numFmtId="2" fontId="19" fillId="4" borderId="5" xfId="0" applyNumberFormat="1" applyFont="1" applyFill="1" applyBorder="1" applyAlignment="1" applyProtection="1">
      <alignment horizontal="left" vertical="center" wrapText="1"/>
    </xf>
    <xf numFmtId="168" fontId="17" fillId="4" borderId="5" xfId="1" applyNumberFormat="1" applyFont="1" applyFill="1" applyBorder="1" applyAlignment="1" applyProtection="1">
      <alignment horizontal="center" vertical="center"/>
    </xf>
    <xf numFmtId="0" fontId="19" fillId="4" borderId="78" xfId="0" applyFont="1" applyFill="1" applyBorder="1" applyAlignment="1" applyProtection="1">
      <alignment horizontal="center" vertical="center" wrapText="1"/>
    </xf>
    <xf numFmtId="0" fontId="28" fillId="4" borderId="71" xfId="0" applyFont="1" applyFill="1" applyBorder="1" applyAlignment="1" applyProtection="1">
      <alignment horizontal="center" vertical="center" wrapText="1"/>
      <protection locked="0"/>
    </xf>
    <xf numFmtId="2" fontId="17" fillId="0" borderId="5" xfId="0" applyNumberFormat="1" applyFont="1" applyFill="1" applyBorder="1" applyAlignment="1" applyProtection="1">
      <alignment horizontal="left" vertical="center" wrapText="1"/>
    </xf>
    <xf numFmtId="2" fontId="19" fillId="0" borderId="5" xfId="0" applyNumberFormat="1" applyFont="1" applyFill="1" applyBorder="1" applyAlignment="1" applyProtection="1">
      <alignment horizontal="left" vertical="center" wrapText="1"/>
    </xf>
    <xf numFmtId="168" fontId="17" fillId="0" borderId="5" xfId="1" applyNumberFormat="1" applyFont="1" applyFill="1" applyBorder="1" applyAlignment="1" applyProtection="1">
      <alignment horizontal="center" vertical="center"/>
    </xf>
    <xf numFmtId="0" fontId="19" fillId="0" borderId="78" xfId="0" applyFont="1" applyFill="1" applyBorder="1" applyAlignment="1" applyProtection="1">
      <alignment horizontal="center" vertical="center" wrapText="1"/>
    </xf>
    <xf numFmtId="0" fontId="28" fillId="0" borderId="71" xfId="0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 applyProtection="1">
      <alignment horizontal="center" vertical="center" wrapText="1"/>
    </xf>
    <xf numFmtId="168" fontId="20" fillId="0" borderId="0" xfId="1" applyNumberFormat="1" applyFont="1" applyFill="1" applyBorder="1" applyAlignment="1" applyProtection="1">
      <alignment horizontal="center" vertical="center" wrapText="1"/>
    </xf>
    <xf numFmtId="0" fontId="12" fillId="4" borderId="14" xfId="3" applyFont="1" applyFill="1" applyBorder="1" applyAlignment="1" applyProtection="1">
      <alignment horizontal="left" vertical="center" wrapText="1"/>
    </xf>
    <xf numFmtId="0" fontId="12" fillId="4" borderId="10" xfId="3" applyFont="1" applyFill="1" applyBorder="1" applyAlignment="1" applyProtection="1">
      <alignment horizontal="left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41" fillId="0" borderId="0" xfId="0" applyFont="1" applyBorder="1" applyProtection="1"/>
    <xf numFmtId="0" fontId="42" fillId="0" borderId="0" xfId="0" applyFont="1" applyProtection="1"/>
    <xf numFmtId="0" fontId="41" fillId="0" borderId="0" xfId="0" applyFont="1" applyAlignment="1" applyProtection="1">
      <alignment horizontal="right"/>
    </xf>
    <xf numFmtId="0" fontId="42" fillId="0" borderId="0" xfId="0" applyFont="1" applyAlignment="1" applyProtection="1">
      <alignment vertical="top"/>
    </xf>
    <xf numFmtId="0" fontId="42" fillId="0" borderId="0" xfId="0" applyFont="1" applyAlignment="1" applyProtection="1"/>
    <xf numFmtId="0" fontId="42" fillId="0" borderId="0" xfId="2" applyNumberFormat="1" applyFont="1" applyAlignment="1" applyProtection="1">
      <alignment horizontal="center"/>
    </xf>
    <xf numFmtId="165" fontId="42" fillId="2" borderId="1" xfId="0" applyNumberFormat="1" applyFont="1" applyFill="1" applyBorder="1" applyAlignment="1" applyProtection="1">
      <alignment horizontal="center" vertical="center"/>
    </xf>
    <xf numFmtId="0" fontId="42" fillId="5" borderId="22" xfId="0" applyFont="1" applyFill="1" applyBorder="1" applyAlignment="1" applyProtection="1">
      <alignment horizontal="center"/>
    </xf>
    <xf numFmtId="0" fontId="42" fillId="0" borderId="0" xfId="0" applyFont="1" applyAlignment="1" applyProtection="1">
      <alignment vertical="center"/>
    </xf>
    <xf numFmtId="0" fontId="42" fillId="5" borderId="19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14" fontId="42" fillId="0" borderId="19" xfId="0" applyNumberFormat="1" applyFont="1" applyBorder="1" applyAlignment="1" applyProtection="1">
      <alignment horizontal="center"/>
      <protection locked="0"/>
    </xf>
    <xf numFmtId="0" fontId="42" fillId="0" borderId="1" xfId="0" applyFont="1" applyFill="1" applyBorder="1" applyAlignment="1" applyProtection="1">
      <alignment horizontal="left" vertical="center" wrapText="1"/>
    </xf>
    <xf numFmtId="0" fontId="42" fillId="0" borderId="1" xfId="0" applyFont="1" applyFill="1" applyBorder="1" applyAlignment="1" applyProtection="1">
      <alignment horizontal="center" vertical="center" wrapText="1"/>
    </xf>
    <xf numFmtId="0" fontId="42" fillId="4" borderId="1" xfId="0" applyFont="1" applyFill="1" applyBorder="1" applyAlignment="1" applyProtection="1">
      <alignment horizontal="left" vertical="center" wrapText="1"/>
    </xf>
    <xf numFmtId="0" fontId="42" fillId="4" borderId="1" xfId="0" applyFont="1" applyFill="1" applyBorder="1" applyAlignment="1" applyProtection="1">
      <alignment horizontal="center" vertical="center" wrapText="1"/>
    </xf>
    <xf numFmtId="0" fontId="42" fillId="0" borderId="21" xfId="0" applyFont="1" applyFill="1" applyBorder="1" applyAlignment="1" applyProtection="1">
      <alignment horizontal="center" vertical="center" wrapText="1"/>
    </xf>
    <xf numFmtId="0" fontId="42" fillId="4" borderId="34" xfId="0" applyFont="1" applyFill="1" applyBorder="1" applyAlignment="1" applyProtection="1">
      <alignment horizontal="left" vertical="center" wrapText="1"/>
    </xf>
    <xf numFmtId="0" fontId="42" fillId="4" borderId="5" xfId="0" applyFont="1" applyFill="1" applyBorder="1" applyAlignment="1" applyProtection="1">
      <alignment horizontal="center" vertical="center" wrapText="1"/>
    </xf>
    <xf numFmtId="0" fontId="42" fillId="4" borderId="21" xfId="0" applyFont="1" applyFill="1" applyBorder="1" applyAlignment="1" applyProtection="1">
      <alignment horizontal="left" vertical="center" wrapText="1"/>
    </xf>
    <xf numFmtId="0" fontId="42" fillId="4" borderId="21" xfId="0" applyFont="1" applyFill="1" applyBorder="1" applyAlignment="1" applyProtection="1">
      <alignment horizontal="center" vertical="center" wrapText="1"/>
    </xf>
    <xf numFmtId="0" fontId="42" fillId="0" borderId="34" xfId="0" applyFont="1" applyFill="1" applyBorder="1" applyAlignment="1" applyProtection="1">
      <alignment horizontal="left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2" fillId="0" borderId="21" xfId="0" applyFont="1" applyFill="1" applyBorder="1" applyAlignment="1" applyProtection="1">
      <alignment horizontal="left" vertical="center" wrapText="1"/>
    </xf>
    <xf numFmtId="0" fontId="42" fillId="0" borderId="0" xfId="0" applyFont="1"/>
    <xf numFmtId="0" fontId="41" fillId="4" borderId="9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vertical="top"/>
    </xf>
    <xf numFmtId="0" fontId="42" fillId="0" borderId="0" xfId="2" applyNumberFormat="1" applyFont="1" applyAlignment="1">
      <alignment horizontal="center"/>
    </xf>
    <xf numFmtId="167" fontId="42" fillId="0" borderId="0" xfId="1" applyNumberFormat="1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171" fontId="12" fillId="0" borderId="19" xfId="0" applyNumberFormat="1" applyFont="1" applyBorder="1" applyAlignment="1" applyProtection="1">
      <alignment horizontal="center" vertical="center"/>
    </xf>
    <xf numFmtId="0" fontId="45" fillId="9" borderId="9" xfId="3" applyFont="1" applyFill="1" applyBorder="1" applyAlignment="1">
      <alignment horizontal="center" vertical="center" wrapText="1"/>
    </xf>
    <xf numFmtId="0" fontId="42" fillId="0" borderId="8" xfId="3" applyFont="1" applyBorder="1" applyAlignment="1">
      <alignment horizontal="center" vertical="center"/>
    </xf>
    <xf numFmtId="0" fontId="41" fillId="0" borderId="7" xfId="3" applyFont="1" applyBorder="1" applyAlignment="1">
      <alignment horizontal="center" vertical="center"/>
    </xf>
    <xf numFmtId="0" fontId="42" fillId="0" borderId="11" xfId="3" applyFont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17" fillId="0" borderId="0" xfId="3" applyFont="1"/>
    <xf numFmtId="0" fontId="17" fillId="0" borderId="0" xfId="3" applyFont="1" applyAlignment="1">
      <alignment horizontal="left" vertical="top" wrapText="1"/>
    </xf>
    <xf numFmtId="0" fontId="18" fillId="0" borderId="0" xfId="3" applyFont="1" applyAlignment="1">
      <alignment horizontal="center" vertical="center"/>
    </xf>
    <xf numFmtId="0" fontId="48" fillId="0" borderId="0" xfId="3" applyFont="1" applyFill="1" applyBorder="1" applyAlignment="1" applyProtection="1">
      <alignment horizontal="left" vertical="center" indent="1"/>
      <protection locked="0"/>
    </xf>
    <xf numFmtId="0" fontId="18" fillId="0" borderId="0" xfId="3" applyFont="1" applyBorder="1" applyAlignment="1" applyProtection="1">
      <alignment horizontal="center" vertical="center"/>
      <protection locked="0"/>
    </xf>
    <xf numFmtId="0" fontId="18" fillId="0" borderId="0" xfId="3" applyFont="1" applyAlignment="1">
      <alignment vertical="center"/>
    </xf>
    <xf numFmtId="0" fontId="48" fillId="0" borderId="0" xfId="3" applyFont="1" applyFill="1" applyBorder="1" applyAlignment="1">
      <alignment vertical="center"/>
    </xf>
    <xf numFmtId="0" fontId="18" fillId="0" borderId="0" xfId="3" applyFont="1" applyBorder="1" applyAlignment="1" applyProtection="1">
      <alignment horizontal="center" vertical="center" wrapText="1"/>
      <protection locked="0"/>
    </xf>
    <xf numFmtId="0" fontId="19" fillId="0" borderId="0" xfId="3" applyFont="1" applyAlignment="1">
      <alignment horizontal="left" vertical="center" wrapText="1"/>
    </xf>
    <xf numFmtId="0" fontId="39" fillId="4" borderId="14" xfId="3" applyFont="1" applyFill="1" applyBorder="1" applyAlignment="1" applyProtection="1">
      <alignment horizontal="center" vertical="center" wrapText="1"/>
    </xf>
    <xf numFmtId="0" fontId="39" fillId="4" borderId="10" xfId="3" applyFont="1" applyFill="1" applyBorder="1" applyAlignment="1" applyProtection="1">
      <alignment horizontal="center" vertical="center" wrapText="1"/>
    </xf>
    <xf numFmtId="0" fontId="41" fillId="0" borderId="0" xfId="3" applyFont="1" applyAlignment="1">
      <alignment vertical="center"/>
    </xf>
    <xf numFmtId="0" fontId="42" fillId="0" borderId="0" xfId="3" applyFont="1" applyAlignment="1">
      <alignment horizontal="center" vertical="center" wrapText="1"/>
    </xf>
    <xf numFmtId="0" fontId="42" fillId="0" borderId="0" xfId="3" applyFont="1" applyFill="1" applyAlignment="1">
      <alignment horizontal="left" vertical="top"/>
    </xf>
    <xf numFmtId="0" fontId="42" fillId="0" borderId="0" xfId="3" applyFont="1" applyAlignment="1">
      <alignment vertical="center"/>
    </xf>
    <xf numFmtId="0" fontId="42" fillId="0" borderId="0" xfId="3" applyFont="1" applyFill="1"/>
    <xf numFmtId="0" fontId="19" fillId="0" borderId="0" xfId="3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2" fillId="0" borderId="0" xfId="3" applyFont="1" applyFill="1" applyBorder="1" applyAlignment="1" applyProtection="1">
      <alignment horizontal="left" vertical="center" wrapText="1"/>
    </xf>
    <xf numFmtId="169" fontId="12" fillId="0" borderId="0" xfId="0" applyNumberFormat="1" applyFont="1" applyAlignment="1">
      <alignment horizontal="center" vertical="center"/>
    </xf>
    <xf numFmtId="2" fontId="17" fillId="4" borderId="2" xfId="0" applyNumberFormat="1" applyFont="1" applyFill="1" applyBorder="1" applyAlignment="1" applyProtection="1">
      <alignment horizontal="left" vertical="center" wrapText="1"/>
    </xf>
    <xf numFmtId="2" fontId="12" fillId="4" borderId="46" xfId="0" applyNumberFormat="1" applyFont="1" applyFill="1" applyBorder="1" applyAlignment="1" applyProtection="1">
      <alignment horizontal="left" vertical="center" wrapText="1"/>
    </xf>
    <xf numFmtId="2" fontId="17" fillId="0" borderId="2" xfId="0" applyNumberFormat="1" applyFont="1" applyFill="1" applyBorder="1" applyAlignment="1" applyProtection="1">
      <alignment horizontal="left" vertical="center" wrapText="1"/>
    </xf>
    <xf numFmtId="2" fontId="12" fillId="0" borderId="46" xfId="0" applyNumberFormat="1" applyFont="1" applyFill="1" applyBorder="1" applyAlignment="1" applyProtection="1">
      <alignment horizontal="left" vertical="center" wrapText="1"/>
    </xf>
    <xf numFmtId="2" fontId="17" fillId="0" borderId="23" xfId="0" applyNumberFormat="1" applyFont="1" applyFill="1" applyBorder="1" applyAlignment="1" applyProtection="1">
      <alignment horizontal="left" vertical="center" wrapText="1"/>
    </xf>
    <xf numFmtId="2" fontId="12" fillId="0" borderId="41" xfId="0" applyNumberFormat="1" applyFont="1" applyFill="1" applyBorder="1" applyAlignment="1" applyProtection="1">
      <alignment horizontal="left" vertical="center" wrapText="1"/>
    </xf>
    <xf numFmtId="2" fontId="19" fillId="4" borderId="34" xfId="0" applyNumberFormat="1" applyFont="1" applyFill="1" applyBorder="1" applyAlignment="1" applyProtection="1">
      <alignment horizontal="left" vertical="center" wrapText="1"/>
    </xf>
    <xf numFmtId="2" fontId="17" fillId="4" borderId="34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left" vertical="center" wrapText="1"/>
    </xf>
    <xf numFmtId="2" fontId="19" fillId="0" borderId="1" xfId="0" applyNumberFormat="1" applyFont="1" applyFill="1" applyBorder="1" applyAlignment="1" applyProtection="1">
      <alignment horizontal="left" vertical="center" wrapText="1"/>
    </xf>
    <xf numFmtId="2" fontId="17" fillId="0" borderId="1" xfId="0" applyNumberFormat="1" applyFont="1" applyFill="1" applyBorder="1" applyAlignment="1" applyProtection="1">
      <alignment horizontal="left" vertical="top" wrapText="1"/>
    </xf>
    <xf numFmtId="2" fontId="17" fillId="4" borderId="21" xfId="0" applyNumberFormat="1" applyFont="1" applyFill="1" applyBorder="1" applyAlignment="1" applyProtection="1">
      <alignment horizontal="left" vertical="center" wrapText="1"/>
    </xf>
    <xf numFmtId="2" fontId="19" fillId="4" borderId="21" xfId="0" applyNumberFormat="1" applyFont="1" applyFill="1" applyBorder="1" applyAlignment="1" applyProtection="1">
      <alignment horizontal="left" vertical="center" wrapText="1"/>
    </xf>
    <xf numFmtId="2" fontId="17" fillId="4" borderId="21" xfId="0" applyNumberFormat="1" applyFont="1" applyFill="1" applyBorder="1" applyAlignment="1" applyProtection="1">
      <alignment horizontal="left" vertical="top" wrapText="1"/>
    </xf>
    <xf numFmtId="2" fontId="27" fillId="0" borderId="3" xfId="0" applyNumberFormat="1" applyFont="1" applyFill="1" applyBorder="1" applyAlignment="1" applyProtection="1">
      <alignment horizontal="left" vertical="center" wrapText="1"/>
    </xf>
    <xf numFmtId="2" fontId="27" fillId="4" borderId="3" xfId="0" applyNumberFormat="1" applyFont="1" applyFill="1" applyBorder="1" applyAlignment="1" applyProtection="1">
      <alignment horizontal="left" vertical="center" wrapText="1"/>
    </xf>
    <xf numFmtId="2" fontId="27" fillId="0" borderId="5" xfId="0" applyNumberFormat="1" applyFont="1" applyFill="1" applyBorder="1" applyAlignment="1" applyProtection="1">
      <alignment horizontal="left" vertical="center" wrapText="1"/>
    </xf>
    <xf numFmtId="2" fontId="27" fillId="4" borderId="5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horizontal="center"/>
    </xf>
    <xf numFmtId="0" fontId="35" fillId="0" borderId="0" xfId="2" applyNumberFormat="1" applyFont="1" applyFill="1" applyAlignment="1"/>
    <xf numFmtId="0" fontId="12" fillId="0" borderId="25" xfId="2" applyNumberFormat="1" applyFont="1" applyFill="1" applyBorder="1" applyAlignment="1"/>
    <xf numFmtId="2" fontId="42" fillId="4" borderId="1" xfId="0" applyNumberFormat="1" applyFont="1" applyFill="1" applyBorder="1" applyAlignment="1" applyProtection="1">
      <alignment horizontal="left" vertical="center"/>
    </xf>
    <xf numFmtId="2" fontId="42" fillId="4" borderId="63" xfId="0" applyNumberFormat="1" applyFont="1" applyFill="1" applyBorder="1" applyAlignment="1" applyProtection="1">
      <alignment horizontal="left" vertical="center"/>
    </xf>
    <xf numFmtId="2" fontId="42" fillId="4" borderId="1" xfId="0" applyNumberFormat="1" applyFont="1" applyFill="1" applyBorder="1" applyAlignment="1" applyProtection="1">
      <alignment horizontal="left" vertical="center" wrapText="1"/>
    </xf>
    <xf numFmtId="2" fontId="42" fillId="4" borderId="21" xfId="0" applyNumberFormat="1" applyFont="1" applyFill="1" applyBorder="1" applyAlignment="1" applyProtection="1">
      <alignment horizontal="left" vertical="center"/>
    </xf>
    <xf numFmtId="2" fontId="31" fillId="4" borderId="5" xfId="0" applyNumberFormat="1" applyFont="1" applyFill="1" applyBorder="1" applyAlignment="1" applyProtection="1">
      <alignment vertical="center"/>
    </xf>
    <xf numFmtId="2" fontId="42" fillId="4" borderId="64" xfId="0" applyNumberFormat="1" applyFont="1" applyFill="1" applyBorder="1" applyAlignment="1" applyProtection="1">
      <alignment horizontal="left" vertical="center"/>
    </xf>
    <xf numFmtId="2" fontId="42" fillId="4" borderId="21" xfId="0" applyNumberFormat="1" applyFont="1" applyFill="1" applyBorder="1" applyAlignment="1" applyProtection="1">
      <alignment horizontal="left" vertical="center" wrapText="1"/>
    </xf>
    <xf numFmtId="2" fontId="42" fillId="4" borderId="5" xfId="0" applyNumberFormat="1" applyFont="1" applyFill="1" applyBorder="1" applyAlignment="1" applyProtection="1">
      <alignment horizontal="left" vertical="center"/>
    </xf>
    <xf numFmtId="2" fontId="31" fillId="4" borderId="1" xfId="0" applyNumberFormat="1" applyFont="1" applyFill="1" applyBorder="1" applyAlignment="1" applyProtection="1">
      <alignment vertical="center"/>
    </xf>
    <xf numFmtId="2" fontId="31" fillId="4" borderId="21" xfId="0" applyNumberFormat="1" applyFont="1" applyFill="1" applyBorder="1" applyAlignment="1" applyProtection="1">
      <alignment vertical="center"/>
    </xf>
    <xf numFmtId="2" fontId="42" fillId="4" borderId="74" xfId="0" applyNumberFormat="1" applyFont="1" applyFill="1" applyBorder="1" applyAlignment="1" applyProtection="1">
      <alignment horizontal="left" vertical="center"/>
    </xf>
    <xf numFmtId="0" fontId="51" fillId="0" borderId="0" xfId="28" applyProtection="1"/>
    <xf numFmtId="0" fontId="0" fillId="0" borderId="0" xfId="0"/>
    <xf numFmtId="0" fontId="0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0" applyFont="1" applyProtection="1"/>
    <xf numFmtId="167" fontId="0" fillId="0" borderId="0" xfId="1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7" fillId="0" borderId="0" xfId="0" applyFont="1"/>
    <xf numFmtId="0" fontId="27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8" fontId="27" fillId="0" borderId="0" xfId="0" applyNumberFormat="1" applyFont="1" applyBorder="1" applyAlignment="1">
      <alignment vertical="center"/>
    </xf>
    <xf numFmtId="0" fontId="0" fillId="0" borderId="0" xfId="2" applyNumberFormat="1" applyFont="1" applyAlignment="1" applyProtection="1">
      <alignment horizontal="center"/>
    </xf>
    <xf numFmtId="167" fontId="0" fillId="0" borderId="0" xfId="1" applyNumberFormat="1" applyFont="1" applyAlignment="1" applyProtection="1">
      <alignment horizontal="center"/>
    </xf>
    <xf numFmtId="0" fontId="2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3" fillId="0" borderId="0" xfId="2" applyNumberFormat="1" applyFont="1" applyAlignment="1" applyProtection="1">
      <alignment horizont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167" fontId="0" fillId="0" borderId="0" xfId="1" applyNumberFormat="1" applyFont="1" applyAlignment="1" applyProtection="1">
      <alignment horizontal="right"/>
    </xf>
    <xf numFmtId="165" fontId="17" fillId="2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/>
    <xf numFmtId="0" fontId="41" fillId="0" borderId="0" xfId="0" applyFont="1" applyBorder="1" applyProtection="1"/>
    <xf numFmtId="0" fontId="42" fillId="0" borderId="0" xfId="0" applyFont="1" applyProtection="1"/>
    <xf numFmtId="0" fontId="41" fillId="0" borderId="0" xfId="0" applyFont="1" applyAlignment="1" applyProtection="1">
      <alignment horizontal="right"/>
    </xf>
    <xf numFmtId="0" fontId="42" fillId="0" borderId="0" xfId="0" applyFont="1" applyAlignment="1" applyProtection="1">
      <alignment vertical="top"/>
    </xf>
    <xf numFmtId="0" fontId="42" fillId="0" borderId="0" xfId="0" applyFont="1" applyAlignment="1" applyProtection="1"/>
    <xf numFmtId="0" fontId="42" fillId="0" borderId="0" xfId="2" applyNumberFormat="1" applyFont="1" applyAlignment="1" applyProtection="1">
      <alignment horizontal="center"/>
    </xf>
    <xf numFmtId="165" fontId="42" fillId="2" borderId="1" xfId="0" applyNumberFormat="1" applyFont="1" applyFill="1" applyBorder="1" applyAlignment="1" applyProtection="1">
      <alignment horizontal="center" vertical="center"/>
    </xf>
    <xf numFmtId="0" fontId="42" fillId="5" borderId="22" xfId="0" applyFont="1" applyFill="1" applyBorder="1" applyAlignment="1" applyProtection="1">
      <alignment horizontal="center"/>
    </xf>
    <xf numFmtId="0" fontId="42" fillId="0" borderId="0" xfId="0" applyFont="1" applyAlignment="1" applyProtection="1">
      <alignment vertical="center"/>
    </xf>
    <xf numFmtId="0" fontId="42" fillId="5" borderId="19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14" fontId="42" fillId="0" borderId="19" xfId="0" applyNumberFormat="1" applyFont="1" applyBorder="1" applyAlignment="1" applyProtection="1">
      <alignment horizontal="center"/>
      <protection locked="0"/>
    </xf>
    <xf numFmtId="0" fontId="42" fillId="0" borderId="1" xfId="0" applyFont="1" applyFill="1" applyBorder="1" applyAlignment="1" applyProtection="1">
      <alignment horizontal="left" vertical="center" wrapText="1"/>
    </xf>
    <xf numFmtId="0" fontId="42" fillId="0" borderId="1" xfId="0" applyFont="1" applyFill="1" applyBorder="1" applyAlignment="1" applyProtection="1">
      <alignment horizontal="center" vertical="center" wrapText="1"/>
    </xf>
    <xf numFmtId="0" fontId="42" fillId="4" borderId="1" xfId="0" applyFont="1" applyFill="1" applyBorder="1" applyAlignment="1" applyProtection="1">
      <alignment horizontal="left" vertical="center" wrapText="1"/>
    </xf>
    <xf numFmtId="0" fontId="42" fillId="4" borderId="1" xfId="0" applyFont="1" applyFill="1" applyBorder="1" applyAlignment="1" applyProtection="1">
      <alignment horizontal="center" vertical="center" wrapText="1"/>
    </xf>
    <xf numFmtId="2" fontId="42" fillId="0" borderId="21" xfId="0" applyNumberFormat="1" applyFont="1" applyFill="1" applyBorder="1" applyAlignment="1" applyProtection="1">
      <alignment horizontal="left" vertical="center" wrapText="1"/>
    </xf>
    <xf numFmtId="0" fontId="42" fillId="0" borderId="21" xfId="0" applyFont="1" applyFill="1" applyBorder="1" applyAlignment="1" applyProtection="1">
      <alignment horizontal="center" vertical="center" wrapText="1"/>
    </xf>
    <xf numFmtId="0" fontId="42" fillId="4" borderId="34" xfId="0" applyFont="1" applyFill="1" applyBorder="1" applyAlignment="1" applyProtection="1">
      <alignment horizontal="left" vertical="center" wrapText="1"/>
    </xf>
    <xf numFmtId="0" fontId="42" fillId="4" borderId="5" xfId="0" applyFont="1" applyFill="1" applyBorder="1" applyAlignment="1" applyProtection="1">
      <alignment horizontal="center" vertical="center" wrapText="1"/>
    </xf>
    <xf numFmtId="0" fontId="42" fillId="4" borderId="21" xfId="0" applyFont="1" applyFill="1" applyBorder="1" applyAlignment="1" applyProtection="1">
      <alignment horizontal="left" vertical="center" wrapText="1"/>
    </xf>
    <xf numFmtId="0" fontId="42" fillId="4" borderId="21" xfId="0" applyFont="1" applyFill="1" applyBorder="1" applyAlignment="1" applyProtection="1">
      <alignment horizontal="center" vertical="center" wrapText="1"/>
    </xf>
    <xf numFmtId="0" fontId="42" fillId="0" borderId="34" xfId="0" applyFont="1" applyFill="1" applyBorder="1" applyAlignment="1" applyProtection="1">
      <alignment horizontal="left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2" fillId="0" borderId="21" xfId="0" applyFont="1" applyFill="1" applyBorder="1" applyAlignment="1" applyProtection="1">
      <alignment horizontal="left" vertical="center" wrapText="1"/>
    </xf>
    <xf numFmtId="0" fontId="42" fillId="0" borderId="0" xfId="0" applyFont="1"/>
    <xf numFmtId="0" fontId="41" fillId="4" borderId="9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vertical="top"/>
    </xf>
    <xf numFmtId="0" fontId="42" fillId="0" borderId="0" xfId="2" applyNumberFormat="1" applyFont="1" applyAlignment="1">
      <alignment horizontal="center"/>
    </xf>
    <xf numFmtId="167" fontId="42" fillId="0" borderId="0" xfId="1" applyNumberFormat="1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2" fontId="42" fillId="0" borderId="1" xfId="0" applyNumberFormat="1" applyFont="1" applyFill="1" applyBorder="1" applyAlignment="1" applyProtection="1">
      <alignment horizontal="left" vertical="center" wrapText="1"/>
    </xf>
    <xf numFmtId="168" fontId="42" fillId="0" borderId="0" xfId="0" applyNumberFormat="1" applyFont="1" applyFill="1" applyBorder="1" applyAlignment="1" applyProtection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168" fontId="41" fillId="0" borderId="0" xfId="0" applyNumberFormat="1" applyFont="1" applyFill="1" applyBorder="1" applyAlignment="1" applyProtection="1">
      <alignment horizontal="right" vertical="center"/>
    </xf>
    <xf numFmtId="168" fontId="44" fillId="0" borderId="0" xfId="0" applyNumberFormat="1" applyFont="1" applyBorder="1" applyAlignment="1">
      <alignment horizontal="center" vertical="center" wrapText="1"/>
    </xf>
    <xf numFmtId="0" fontId="31" fillId="4" borderId="5" xfId="0" applyFont="1" applyFill="1" applyBorder="1" applyAlignment="1" applyProtection="1">
      <alignment vertical="center"/>
    </xf>
    <xf numFmtId="0" fontId="31" fillId="4" borderId="1" xfId="0" applyFont="1" applyFill="1" applyBorder="1" applyAlignment="1" applyProtection="1">
      <alignment vertical="center"/>
    </xf>
    <xf numFmtId="0" fontId="31" fillId="4" borderId="21" xfId="0" applyFont="1" applyFill="1" applyBorder="1" applyAlignment="1" applyProtection="1">
      <alignment vertical="center"/>
    </xf>
    <xf numFmtId="165" fontId="42" fillId="2" borderId="19" xfId="0" applyNumberFormat="1" applyFont="1" applyFill="1" applyBorder="1" applyAlignment="1" applyProtection="1">
      <alignment horizontal="center" vertical="center"/>
    </xf>
    <xf numFmtId="2" fontId="42" fillId="0" borderId="34" xfId="0" applyNumberFormat="1" applyFont="1" applyFill="1" applyBorder="1" applyAlignment="1" applyProtection="1">
      <alignment horizontal="left" vertical="center" wrapText="1"/>
    </xf>
    <xf numFmtId="0" fontId="42" fillId="0" borderId="73" xfId="0" applyFont="1" applyFill="1" applyBorder="1" applyAlignment="1" applyProtection="1">
      <alignment horizontal="center" vertical="center" wrapText="1"/>
    </xf>
    <xf numFmtId="0" fontId="42" fillId="4" borderId="38" xfId="0" applyFont="1" applyFill="1" applyBorder="1" applyAlignment="1" applyProtection="1">
      <alignment horizontal="center" vertical="center" wrapText="1"/>
    </xf>
    <xf numFmtId="0" fontId="42" fillId="0" borderId="38" xfId="0" applyFont="1" applyFill="1" applyBorder="1" applyAlignment="1" applyProtection="1">
      <alignment horizontal="center" vertical="center" wrapText="1"/>
    </xf>
    <xf numFmtId="0" fontId="42" fillId="4" borderId="39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left" vertical="center" wrapText="1"/>
    </xf>
    <xf numFmtId="0" fontId="42" fillId="0" borderId="37" xfId="0" applyFont="1" applyFill="1" applyBorder="1" applyAlignment="1" applyProtection="1">
      <alignment horizontal="center" vertical="center" wrapText="1"/>
    </xf>
    <xf numFmtId="0" fontId="42" fillId="0" borderId="39" xfId="0" applyFont="1" applyFill="1" applyBorder="1" applyAlignment="1" applyProtection="1">
      <alignment horizontal="center" vertical="center" wrapText="1"/>
    </xf>
    <xf numFmtId="0" fontId="41" fillId="0" borderId="18" xfId="0" applyFont="1" applyFill="1" applyBorder="1" applyAlignment="1" applyProtection="1">
      <alignment vertical="center"/>
    </xf>
    <xf numFmtId="0" fontId="41" fillId="0" borderId="6" xfId="0" applyFont="1" applyFill="1" applyBorder="1" applyAlignment="1" applyProtection="1">
      <alignment vertical="center"/>
    </xf>
    <xf numFmtId="0" fontId="41" fillId="0" borderId="13" xfId="0" applyFont="1" applyFill="1" applyBorder="1" applyAlignment="1" applyProtection="1">
      <alignment vertical="center"/>
    </xf>
    <xf numFmtId="1" fontId="41" fillId="4" borderId="11" xfId="0" applyNumberFormat="1" applyFont="1" applyFill="1" applyBorder="1" applyAlignment="1" applyProtection="1">
      <alignment horizontal="center" vertical="center"/>
    </xf>
    <xf numFmtId="2" fontId="17" fillId="8" borderId="54" xfId="3" applyNumberFormat="1" applyFont="1" applyFill="1" applyBorder="1" applyAlignment="1" applyProtection="1">
      <alignment horizontal="left" vertical="center"/>
      <protection locked="0"/>
    </xf>
    <xf numFmtId="2" fontId="17" fillId="8" borderId="53" xfId="3" applyNumberFormat="1" applyFont="1" applyFill="1" applyBorder="1" applyAlignment="1" applyProtection="1">
      <alignment horizontal="left" vertical="center"/>
      <protection locked="0"/>
    </xf>
    <xf numFmtId="2" fontId="17" fillId="8" borderId="52" xfId="3" applyNumberFormat="1" applyFont="1" applyFill="1" applyBorder="1" applyAlignment="1" applyProtection="1">
      <alignment horizontal="center"/>
      <protection locked="0"/>
    </xf>
    <xf numFmtId="2" fontId="17" fillId="8" borderId="50" xfId="3" applyNumberFormat="1" applyFont="1" applyFill="1" applyBorder="1" applyAlignment="1" applyProtection="1">
      <alignment horizontal="left" vertical="center"/>
      <protection locked="0"/>
    </xf>
    <xf numFmtId="2" fontId="17" fillId="8" borderId="49" xfId="3" applyNumberFormat="1" applyFont="1" applyFill="1" applyBorder="1" applyAlignment="1" applyProtection="1">
      <alignment horizontal="left" vertical="center"/>
      <protection locked="0"/>
    </xf>
    <xf numFmtId="2" fontId="17" fillId="8" borderId="48" xfId="3" applyNumberFormat="1" applyFont="1" applyFill="1" applyBorder="1" applyAlignment="1" applyProtection="1">
      <alignment horizontal="center"/>
      <protection locked="0"/>
    </xf>
    <xf numFmtId="2" fontId="17" fillId="8" borderId="58" xfId="3" applyNumberFormat="1" applyFont="1" applyFill="1" applyBorder="1" applyAlignment="1" applyProtection="1">
      <alignment horizontal="left" vertical="center"/>
      <protection locked="0"/>
    </xf>
    <xf numFmtId="2" fontId="17" fillId="8" borderId="57" xfId="3" applyNumberFormat="1" applyFont="1" applyFill="1" applyBorder="1" applyAlignment="1" applyProtection="1">
      <alignment horizontal="left" vertical="center"/>
      <protection locked="0"/>
    </xf>
    <xf numFmtId="2" fontId="17" fillId="8" borderId="56" xfId="3" applyNumberFormat="1" applyFont="1" applyFill="1" applyBorder="1" applyAlignment="1" applyProtection="1">
      <alignment horizontal="center"/>
      <protection locked="0"/>
    </xf>
    <xf numFmtId="2" fontId="40" fillId="9" borderId="1" xfId="3" applyNumberFormat="1" applyFont="1" applyFill="1" applyBorder="1" applyAlignment="1" applyProtection="1">
      <alignment horizontal="center"/>
      <protection locked="0"/>
    </xf>
    <xf numFmtId="2" fontId="17" fillId="8" borderId="65" xfId="3" applyNumberFormat="1" applyFont="1" applyFill="1" applyBorder="1" applyAlignment="1" applyProtection="1">
      <alignment horizontal="left" vertical="center"/>
      <protection locked="0"/>
    </xf>
    <xf numFmtId="2" fontId="17" fillId="8" borderId="66" xfId="3" applyNumberFormat="1" applyFont="1" applyFill="1" applyBorder="1" applyAlignment="1" applyProtection="1">
      <alignment horizontal="center"/>
      <protection locked="0"/>
    </xf>
    <xf numFmtId="2" fontId="17" fillId="8" borderId="54" xfId="3" applyNumberFormat="1" applyFont="1" applyFill="1" applyBorder="1" applyAlignment="1" applyProtection="1">
      <alignment horizontal="left" vertical="center"/>
    </xf>
    <xf numFmtId="2" fontId="17" fillId="8" borderId="53" xfId="3" applyNumberFormat="1" applyFont="1" applyFill="1" applyBorder="1" applyAlignment="1" applyProtection="1">
      <alignment horizontal="left" vertical="center"/>
    </xf>
    <xf numFmtId="2" fontId="17" fillId="8" borderId="52" xfId="3" applyNumberFormat="1" applyFont="1" applyFill="1" applyBorder="1" applyAlignment="1" applyProtection="1">
      <alignment horizontal="center"/>
    </xf>
    <xf numFmtId="2" fontId="17" fillId="8" borderId="59" xfId="3" applyNumberFormat="1" applyFont="1" applyFill="1" applyBorder="1" applyAlignment="1" applyProtection="1">
      <alignment horizontal="left" vertical="center"/>
      <protection locked="0"/>
    </xf>
    <xf numFmtId="2" fontId="17" fillId="8" borderId="49" xfId="3" applyNumberFormat="1" applyFont="1" applyFill="1" applyBorder="1" applyAlignment="1" applyProtection="1">
      <alignment horizontal="center"/>
      <protection locked="0"/>
    </xf>
    <xf numFmtId="2" fontId="40" fillId="9" borderId="21" xfId="3" applyNumberFormat="1" applyFont="1" applyFill="1" applyBorder="1" applyAlignment="1" applyProtection="1">
      <alignment horizontal="left" vertical="center"/>
      <protection locked="0"/>
    </xf>
    <xf numFmtId="2" fontId="40" fillId="9" borderId="1" xfId="3" applyNumberFormat="1" applyFont="1" applyFill="1" applyBorder="1" applyAlignment="1" applyProtection="1">
      <alignment horizontal="left" vertical="center"/>
      <protection locked="0"/>
    </xf>
    <xf numFmtId="2" fontId="40" fillId="9" borderId="5" xfId="3" applyNumberFormat="1" applyFont="1" applyFill="1" applyBorder="1" applyAlignment="1" applyProtection="1">
      <alignment horizontal="left" vertical="center"/>
      <protection locked="0"/>
    </xf>
    <xf numFmtId="2" fontId="40" fillId="9" borderId="5" xfId="3" applyNumberFormat="1" applyFont="1" applyFill="1" applyBorder="1" applyAlignment="1" applyProtection="1">
      <alignment horizontal="center"/>
      <protection locked="0"/>
    </xf>
    <xf numFmtId="2" fontId="17" fillId="8" borderId="79" xfId="3" applyNumberFormat="1" applyFont="1" applyFill="1" applyBorder="1" applyAlignment="1" applyProtection="1">
      <alignment horizontal="left" vertical="center"/>
      <protection locked="0"/>
    </xf>
    <xf numFmtId="2" fontId="40" fillId="9" borderId="21" xfId="3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2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right"/>
    </xf>
    <xf numFmtId="171" fontId="55" fillId="0" borderId="0" xfId="0" applyNumberFormat="1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41" fillId="0" borderId="0" xfId="0" applyFont="1" applyFill="1" applyAlignment="1" applyProtection="1">
      <alignment horizontal="right" vertical="center"/>
    </xf>
    <xf numFmtId="0" fontId="42" fillId="0" borderId="0" xfId="0" applyFont="1" applyFill="1" applyAlignment="1" applyProtection="1">
      <alignment horizontal="right" vertical="center"/>
    </xf>
    <xf numFmtId="0" fontId="42" fillId="0" borderId="0" xfId="1" applyNumberFormat="1" applyFont="1" applyFill="1" applyAlignment="1" applyProtection="1">
      <alignment horizontal="right" vertical="center"/>
    </xf>
    <xf numFmtId="0" fontId="42" fillId="0" borderId="0" xfId="0" applyFont="1" applyFill="1" applyAlignment="1" applyProtection="1">
      <alignment vertical="center"/>
    </xf>
    <xf numFmtId="165" fontId="42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42" fillId="0" borderId="0" xfId="0" applyFont="1" applyFill="1"/>
    <xf numFmtId="174" fontId="27" fillId="0" borderId="0" xfId="0" applyNumberFormat="1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0" fontId="34" fillId="4" borderId="2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42" fillId="0" borderId="34" xfId="0" applyFont="1" applyFill="1" applyBorder="1" applyAlignment="1" applyProtection="1">
      <alignment horizontal="center" vertical="center" wrapText="1"/>
    </xf>
    <xf numFmtId="1" fontId="41" fillId="4" borderId="11" xfId="0" applyNumberFormat="1" applyFont="1" applyFill="1" applyBorder="1" applyAlignment="1" applyProtection="1">
      <alignment horizontal="center" vertical="center" wrapText="1"/>
    </xf>
    <xf numFmtId="0" fontId="12" fillId="0" borderId="0" xfId="3" applyFont="1" applyAlignment="1">
      <alignment horizontal="center"/>
    </xf>
    <xf numFmtId="0" fontId="12" fillId="0" borderId="0" xfId="3" applyBorder="1" applyProtection="1"/>
    <xf numFmtId="0" fontId="56" fillId="0" borderId="0" xfId="3" applyFont="1" applyProtection="1"/>
    <xf numFmtId="0" fontId="12" fillId="0" borderId="0" xfId="3" applyProtection="1"/>
    <xf numFmtId="0" fontId="12" fillId="0" borderId="0" xfId="3" applyAlignment="1" applyProtection="1">
      <alignment wrapText="1"/>
    </xf>
    <xf numFmtId="0" fontId="14" fillId="0" borderId="0" xfId="3" applyFont="1" applyProtection="1"/>
    <xf numFmtId="0" fontId="13" fillId="0" borderId="0" xfId="3" applyFont="1" applyProtection="1"/>
    <xf numFmtId="0" fontId="12" fillId="0" borderId="0" xfId="3" applyFont="1" applyAlignment="1" applyProtection="1">
      <alignment horizontal="center"/>
    </xf>
    <xf numFmtId="0" fontId="14" fillId="0" borderId="0" xfId="3" applyFont="1" applyAlignment="1" applyProtection="1">
      <alignment horizontal="center" vertical="center"/>
    </xf>
    <xf numFmtId="0" fontId="13" fillId="0" borderId="0" xfId="3" applyFont="1" applyAlignment="1" applyProtection="1">
      <alignment horizontal="center" vertical="center"/>
    </xf>
    <xf numFmtId="0" fontId="12" fillId="0" borderId="0" xfId="3" applyAlignment="1" applyProtection="1">
      <alignment horizontal="center"/>
    </xf>
    <xf numFmtId="0" fontId="12" fillId="0" borderId="0" xfId="3" applyBorder="1"/>
    <xf numFmtId="0" fontId="21" fillId="0" borderId="0" xfId="3" applyFont="1" applyAlignment="1" applyProtection="1">
      <alignment horizontal="left"/>
    </xf>
    <xf numFmtId="0" fontId="13" fillId="0" borderId="0" xfId="3" applyFont="1" applyAlignment="1" applyProtection="1">
      <alignment vertical="center" wrapText="1"/>
    </xf>
    <xf numFmtId="0" fontId="29" fillId="0" borderId="0" xfId="3" applyFont="1" applyProtection="1"/>
    <xf numFmtId="0" fontId="58" fillId="4" borderId="0" xfId="3" applyFont="1" applyFill="1" applyBorder="1" applyAlignment="1" applyProtection="1">
      <alignment horizontal="left" vertical="center"/>
      <protection locked="0"/>
    </xf>
    <xf numFmtId="0" fontId="12" fillId="0" borderId="0" xfId="3" applyAlignment="1" applyProtection="1">
      <alignment horizontal="right"/>
    </xf>
    <xf numFmtId="0" fontId="59" fillId="0" borderId="0" xfId="3" applyFont="1" applyFill="1" applyBorder="1" applyAlignment="1" applyProtection="1">
      <alignment horizontal="right" vertical="center"/>
    </xf>
    <xf numFmtId="0" fontId="60" fillId="0" borderId="0" xfId="3" applyFont="1" applyFill="1" applyBorder="1" applyAlignment="1" applyProtection="1">
      <alignment horizontal="right" vertical="center"/>
    </xf>
    <xf numFmtId="0" fontId="14" fillId="0" borderId="0" xfId="3" applyFont="1" applyAlignment="1" applyProtection="1">
      <alignment horizontal="right" vertical="center"/>
    </xf>
    <xf numFmtId="0" fontId="13" fillId="0" borderId="0" xfId="3" applyFont="1" applyAlignment="1" applyProtection="1">
      <alignment horizontal="right" vertical="center"/>
    </xf>
    <xf numFmtId="0" fontId="57" fillId="0" borderId="0" xfId="3" applyFont="1" applyFill="1" applyBorder="1" applyAlignment="1" applyProtection="1">
      <alignment horizontal="right" vertical="center"/>
    </xf>
    <xf numFmtId="0" fontId="35" fillId="0" borderId="0" xfId="2" applyNumberFormat="1" applyFont="1" applyFill="1" applyBorder="1" applyAlignment="1" applyProtection="1">
      <alignment horizontal="right"/>
    </xf>
    <xf numFmtId="0" fontId="35" fillId="4" borderId="0" xfId="3" applyFont="1" applyFill="1" applyBorder="1" applyAlignment="1" applyProtection="1">
      <alignment horizontal="left" wrapText="1"/>
      <protection locked="0"/>
    </xf>
    <xf numFmtId="0" fontId="29" fillId="0" borderId="0" xfId="3" applyFont="1" applyAlignment="1" applyProtection="1">
      <alignment horizontal="right" vertical="center"/>
    </xf>
    <xf numFmtId="0" fontId="62" fillId="0" borderId="0" xfId="3" applyFont="1" applyFill="1" applyBorder="1" applyAlignment="1" applyProtection="1">
      <alignment horizontal="right" vertical="center"/>
    </xf>
    <xf numFmtId="0" fontId="63" fillId="0" borderId="0" xfId="3" applyFont="1" applyFill="1" applyBorder="1" applyAlignment="1" applyProtection="1">
      <alignment horizontal="right" vertical="center"/>
    </xf>
    <xf numFmtId="0" fontId="14" fillId="0" borderId="0" xfId="3" applyFont="1" applyAlignment="1" applyProtection="1">
      <alignment horizontal="right"/>
    </xf>
    <xf numFmtId="0" fontId="13" fillId="0" borderId="0" xfId="3" applyFont="1" applyAlignment="1" applyProtection="1">
      <alignment horizontal="right"/>
    </xf>
    <xf numFmtId="0" fontId="26" fillId="0" borderId="0" xfId="2" applyNumberFormat="1" applyFont="1" applyFill="1" applyBorder="1" applyAlignment="1" applyProtection="1">
      <alignment horizontal="right"/>
    </xf>
    <xf numFmtId="0" fontId="12" fillId="0" borderId="0" xfId="3" applyNumberFormat="1" applyBorder="1" applyProtection="1"/>
    <xf numFmtId="0" fontId="31" fillId="10" borderId="1" xfId="3" applyNumberFormat="1" applyFont="1" applyFill="1" applyBorder="1" applyAlignment="1" applyProtection="1">
      <alignment horizontal="center" vertical="center"/>
    </xf>
    <xf numFmtId="0" fontId="12" fillId="10" borderId="1" xfId="3" applyNumberFormat="1" applyFont="1" applyFill="1" applyBorder="1" applyAlignment="1" applyProtection="1">
      <alignment horizontal="center" vertical="center"/>
    </xf>
    <xf numFmtId="0" fontId="12" fillId="10" borderId="1" xfId="3" applyNumberFormat="1" applyFont="1" applyFill="1" applyBorder="1" applyAlignment="1" applyProtection="1">
      <alignment horizontal="center" vertical="center" wrapText="1"/>
    </xf>
    <xf numFmtId="0" fontId="14" fillId="10" borderId="1" xfId="1" applyNumberFormat="1" applyFont="1" applyFill="1" applyBorder="1" applyAlignment="1" applyProtection="1">
      <alignment horizontal="center" vertical="center" wrapText="1"/>
    </xf>
    <xf numFmtId="0" fontId="13" fillId="10" borderId="1" xfId="1" applyNumberFormat="1" applyFont="1" applyFill="1" applyBorder="1" applyAlignment="1" applyProtection="1">
      <alignment horizontal="center" vertical="center" wrapText="1"/>
    </xf>
    <xf numFmtId="0" fontId="18" fillId="10" borderId="1" xfId="2" applyNumberFormat="1" applyFont="1" applyFill="1" applyBorder="1" applyAlignment="1" applyProtection="1">
      <alignment horizontal="center" vertical="center"/>
    </xf>
    <xf numFmtId="0" fontId="14" fillId="10" borderId="1" xfId="3" applyNumberFormat="1" applyFont="1" applyFill="1" applyBorder="1" applyAlignment="1" applyProtection="1">
      <alignment horizontal="center" vertical="center" wrapText="1"/>
    </xf>
    <xf numFmtId="0" fontId="13" fillId="10" borderId="1" xfId="3" applyNumberFormat="1" applyFont="1" applyFill="1" applyBorder="1" applyAlignment="1" applyProtection="1">
      <alignment horizontal="center" vertical="center" wrapText="1"/>
    </xf>
    <xf numFmtId="0" fontId="64" fillId="10" borderId="1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ill="1" applyBorder="1"/>
    <xf numFmtId="0" fontId="12" fillId="0" borderId="0" xfId="3" applyNumberFormat="1" applyBorder="1"/>
    <xf numFmtId="0" fontId="12" fillId="0" borderId="0" xfId="3" applyNumberFormat="1"/>
    <xf numFmtId="0" fontId="12" fillId="0" borderId="0" xfId="3" applyFill="1" applyBorder="1" applyProtection="1"/>
    <xf numFmtId="0" fontId="19" fillId="4" borderId="1" xfId="3" applyFont="1" applyFill="1" applyBorder="1" applyAlignment="1" applyProtection="1">
      <alignment horizontal="left" vertical="center" wrapText="1"/>
    </xf>
    <xf numFmtId="0" fontId="12" fillId="4" borderId="1" xfId="3" applyFont="1" applyFill="1" applyBorder="1" applyAlignment="1" applyProtection="1">
      <alignment horizontal="left" vertical="center" wrapText="1"/>
    </xf>
    <xf numFmtId="0" fontId="17" fillId="4" borderId="1" xfId="3" applyFont="1" applyFill="1" applyBorder="1" applyAlignment="1" applyProtection="1">
      <alignment horizontal="left" vertical="center" wrapText="1"/>
    </xf>
    <xf numFmtId="168" fontId="27" fillId="4" borderId="1" xfId="1" applyNumberFormat="1" applyFont="1" applyFill="1" applyBorder="1" applyAlignment="1" applyProtection="1">
      <alignment horizontal="center" vertical="center" wrapText="1"/>
    </xf>
    <xf numFmtId="168" fontId="19" fillId="4" borderId="1" xfId="1" applyNumberFormat="1" applyFont="1" applyFill="1" applyBorder="1" applyAlignment="1" applyProtection="1">
      <alignment horizontal="center" vertical="center" wrapText="1"/>
    </xf>
    <xf numFmtId="0" fontId="17" fillId="4" borderId="1" xfId="2" applyNumberFormat="1" applyFont="1" applyFill="1" applyBorder="1" applyAlignment="1" applyProtection="1">
      <alignment horizontal="center" vertical="center"/>
    </xf>
    <xf numFmtId="168" fontId="27" fillId="4" borderId="1" xfId="1" applyNumberFormat="1" applyFont="1" applyFill="1" applyBorder="1" applyAlignment="1" applyProtection="1">
      <alignment horizontal="center" vertical="center"/>
    </xf>
    <xf numFmtId="168" fontId="19" fillId="4" borderId="1" xfId="1" applyNumberFormat="1" applyFont="1" applyFill="1" applyBorder="1" applyAlignment="1" applyProtection="1">
      <alignment horizontal="center" vertical="center"/>
    </xf>
    <xf numFmtId="0" fontId="17" fillId="4" borderId="1" xfId="3" applyFont="1" applyFill="1" applyBorder="1" applyAlignment="1" applyProtection="1">
      <alignment horizontal="center" vertical="center" wrapText="1"/>
    </xf>
    <xf numFmtId="0" fontId="65" fillId="4" borderId="1" xfId="3" applyFont="1" applyFill="1" applyBorder="1" applyAlignment="1" applyProtection="1">
      <alignment horizontal="center" vertical="center"/>
      <protection locked="0"/>
    </xf>
    <xf numFmtId="0" fontId="12" fillId="0" borderId="1" xfId="3" applyFill="1" applyBorder="1"/>
    <xf numFmtId="0" fontId="19" fillId="0" borderId="1" xfId="3" applyFont="1" applyFill="1" applyBorder="1" applyAlignment="1" applyProtection="1">
      <alignment horizontal="left" vertical="center" wrapText="1"/>
    </xf>
    <xf numFmtId="0" fontId="12" fillId="0" borderId="1" xfId="3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 applyProtection="1">
      <alignment horizontal="left" vertical="center" wrapText="1"/>
    </xf>
    <xf numFmtId="168" fontId="27" fillId="0" borderId="1" xfId="1" applyNumberFormat="1" applyFont="1" applyFill="1" applyBorder="1" applyAlignment="1" applyProtection="1">
      <alignment horizontal="center" vertical="center" wrapText="1"/>
    </xf>
    <xf numFmtId="168" fontId="19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2" applyNumberFormat="1" applyFont="1" applyFill="1" applyBorder="1" applyAlignment="1" applyProtection="1">
      <alignment horizontal="center" vertical="center"/>
    </xf>
    <xf numFmtId="168" fontId="27" fillId="0" borderId="1" xfId="1" applyNumberFormat="1" applyFont="1" applyFill="1" applyBorder="1" applyAlignment="1" applyProtection="1">
      <alignment horizontal="center" vertical="center"/>
    </xf>
    <xf numFmtId="168" fontId="19" fillId="0" borderId="1" xfId="1" applyNumberFormat="1" applyFont="1" applyFill="1" applyBorder="1" applyAlignment="1" applyProtection="1">
      <alignment horizontal="center" vertical="center"/>
    </xf>
    <xf numFmtId="0" fontId="17" fillId="0" borderId="1" xfId="3" applyFont="1" applyFill="1" applyBorder="1" applyAlignment="1" applyProtection="1">
      <alignment horizontal="center" vertical="center" wrapText="1"/>
    </xf>
    <xf numFmtId="0" fontId="65" fillId="0" borderId="1" xfId="3" applyFont="1" applyFill="1" applyBorder="1" applyAlignment="1" applyProtection="1">
      <alignment horizontal="center" vertical="center"/>
      <protection locked="0"/>
    </xf>
    <xf numFmtId="0" fontId="12" fillId="0" borderId="1" xfId="3" applyBorder="1"/>
    <xf numFmtId="168" fontId="19" fillId="0" borderId="19" xfId="1" applyNumberFormat="1" applyFont="1" applyFill="1" applyBorder="1" applyAlignment="1" applyProtection="1">
      <alignment horizontal="center" vertical="center" wrapText="1"/>
    </xf>
    <xf numFmtId="0" fontId="12" fillId="0" borderId="19" xfId="3" applyBorder="1"/>
    <xf numFmtId="0" fontId="17" fillId="0" borderId="0" xfId="3" applyFont="1" applyFill="1" applyBorder="1" applyAlignment="1" applyProtection="1">
      <alignment horizontal="left" vertical="center" wrapText="1"/>
    </xf>
    <xf numFmtId="168" fontId="27" fillId="0" borderId="0" xfId="1" applyNumberFormat="1" applyFont="1" applyFill="1" applyBorder="1" applyAlignment="1" applyProtection="1">
      <alignment horizontal="center" vertical="center" wrapText="1"/>
    </xf>
    <xf numFmtId="168" fontId="19" fillId="0" borderId="72" xfId="1" applyNumberFormat="1" applyFont="1" applyFill="1" applyBorder="1" applyAlignment="1" applyProtection="1">
      <alignment horizontal="center" vertical="center" wrapText="1"/>
    </xf>
    <xf numFmtId="0" fontId="17" fillId="0" borderId="0" xfId="2" applyNumberFormat="1" applyFont="1" applyFill="1" applyBorder="1" applyAlignment="1" applyProtection="1">
      <alignment horizontal="center" vertical="center"/>
    </xf>
    <xf numFmtId="168" fontId="27" fillId="0" borderId="0" xfId="1" applyNumberFormat="1" applyFont="1" applyFill="1" applyBorder="1" applyAlignment="1" applyProtection="1">
      <alignment horizontal="center" vertical="center"/>
    </xf>
    <xf numFmtId="168" fontId="19" fillId="0" borderId="0" xfId="1" applyNumberFormat="1" applyFont="1" applyFill="1" applyBorder="1" applyAlignment="1" applyProtection="1">
      <alignment horizontal="center" vertical="center"/>
    </xf>
    <xf numFmtId="0" fontId="65" fillId="0" borderId="0" xfId="3" applyFont="1" applyFill="1" applyBorder="1" applyAlignment="1" applyProtection="1">
      <alignment horizontal="center" vertical="center"/>
    </xf>
    <xf numFmtId="0" fontId="56" fillId="0" borderId="0" xfId="3" applyFont="1" applyFill="1" applyBorder="1" applyAlignment="1" applyProtection="1">
      <alignment horizontal="center" vertical="center" wrapText="1"/>
    </xf>
    <xf numFmtId="168" fontId="19" fillId="0" borderId="0" xfId="1" applyNumberFormat="1" applyFont="1" applyFill="1" applyBorder="1" applyAlignment="1" applyProtection="1">
      <alignment horizontal="center" vertical="center" wrapText="1"/>
    </xf>
    <xf numFmtId="0" fontId="19" fillId="4" borderId="1" xfId="3" applyFont="1" applyFill="1" applyBorder="1" applyAlignment="1" applyProtection="1">
      <alignment horizontal="left" vertical="center"/>
    </xf>
    <xf numFmtId="0" fontId="12" fillId="0" borderId="5" xfId="3" applyBorder="1"/>
    <xf numFmtId="0" fontId="19" fillId="0" borderId="1" xfId="3" applyFont="1" applyFill="1" applyBorder="1" applyAlignment="1" applyProtection="1">
      <alignment horizontal="left" vertical="center"/>
    </xf>
    <xf numFmtId="0" fontId="65" fillId="0" borderId="1" xfId="3" applyNumberFormat="1" applyFont="1" applyFill="1" applyBorder="1" applyAlignment="1" applyProtection="1">
      <alignment horizontal="center" vertical="center"/>
      <protection locked="0"/>
    </xf>
    <xf numFmtId="0" fontId="65" fillId="4" borderId="1" xfId="3" applyNumberFormat="1" applyFont="1" applyFill="1" applyBorder="1" applyAlignment="1" applyProtection="1">
      <alignment horizontal="center" vertical="center"/>
      <protection locked="0"/>
    </xf>
    <xf numFmtId="0" fontId="66" fillId="0" borderId="1" xfId="3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 applyProtection="1">
      <alignment horizontal="left" vertical="center"/>
    </xf>
    <xf numFmtId="168" fontId="19" fillId="0" borderId="27" xfId="1" applyNumberFormat="1" applyFont="1" applyFill="1" applyBorder="1" applyAlignment="1" applyProtection="1">
      <alignment horizontal="center" vertical="center" wrapText="1"/>
    </xf>
    <xf numFmtId="168" fontId="19" fillId="4" borderId="5" xfId="1" applyNumberFormat="1" applyFont="1" applyFill="1" applyBorder="1" applyAlignment="1" applyProtection="1">
      <alignment horizontal="center" vertical="center" wrapText="1"/>
    </xf>
    <xf numFmtId="168" fontId="19" fillId="0" borderId="25" xfId="1" applyNumberFormat="1" applyFont="1" applyFill="1" applyBorder="1" applyAlignment="1" applyProtection="1">
      <alignment horizontal="center" vertical="center" wrapText="1"/>
    </xf>
    <xf numFmtId="168" fontId="27" fillId="4" borderId="26" xfId="1" applyNumberFormat="1" applyFont="1" applyFill="1" applyBorder="1" applyAlignment="1" applyProtection="1">
      <alignment horizontal="center" vertical="center" wrapText="1"/>
    </xf>
    <xf numFmtId="168" fontId="19" fillId="4" borderId="0" xfId="1" applyNumberFormat="1" applyFont="1" applyFill="1" applyBorder="1" applyAlignment="1" applyProtection="1">
      <alignment horizontal="center" vertical="center" wrapText="1"/>
    </xf>
    <xf numFmtId="0" fontId="17" fillId="4" borderId="22" xfId="2" applyNumberFormat="1" applyFont="1" applyFill="1" applyBorder="1" applyAlignment="1" applyProtection="1">
      <alignment horizontal="center" vertical="center"/>
    </xf>
    <xf numFmtId="168" fontId="27" fillId="0" borderId="26" xfId="1" applyNumberFormat="1" applyFont="1" applyFill="1" applyBorder="1" applyAlignment="1" applyProtection="1">
      <alignment horizontal="center" vertical="center" wrapText="1"/>
    </xf>
    <xf numFmtId="0" fontId="17" fillId="0" borderId="22" xfId="2" applyNumberFormat="1" applyFont="1" applyFill="1" applyBorder="1" applyAlignment="1" applyProtection="1">
      <alignment horizontal="center" vertical="center"/>
    </xf>
    <xf numFmtId="168" fontId="27" fillId="4" borderId="0" xfId="1" applyNumberFormat="1" applyFont="1" applyFill="1" applyBorder="1" applyAlignment="1" applyProtection="1">
      <alignment horizontal="center" vertical="center" wrapText="1"/>
    </xf>
    <xf numFmtId="0" fontId="17" fillId="4" borderId="0" xfId="2" applyNumberFormat="1" applyFont="1" applyFill="1" applyBorder="1" applyAlignment="1" applyProtection="1">
      <alignment horizontal="center" vertical="center"/>
    </xf>
    <xf numFmtId="168" fontId="27" fillId="4" borderId="0" xfId="1" applyNumberFormat="1" applyFont="1" applyFill="1" applyBorder="1" applyAlignment="1" applyProtection="1">
      <alignment horizontal="center" vertical="center"/>
    </xf>
    <xf numFmtId="168" fontId="19" fillId="4" borderId="0" xfId="1" applyNumberFormat="1" applyFont="1" applyFill="1" applyBorder="1" applyAlignment="1" applyProtection="1">
      <alignment horizontal="center" vertical="center"/>
    </xf>
    <xf numFmtId="0" fontId="17" fillId="4" borderId="0" xfId="3" applyFont="1" applyFill="1" applyBorder="1" applyAlignment="1" applyProtection="1">
      <alignment horizontal="center" vertical="center" wrapText="1"/>
    </xf>
    <xf numFmtId="0" fontId="17" fillId="4" borderId="1" xfId="3" applyFont="1" applyFill="1" applyBorder="1" applyAlignment="1" applyProtection="1">
      <alignment horizontal="left" vertical="center"/>
    </xf>
    <xf numFmtId="1" fontId="14" fillId="0" borderId="0" xfId="3" applyNumberFormat="1" applyFont="1" applyBorder="1" applyProtection="1"/>
    <xf numFmtId="1" fontId="67" fillId="0" borderId="0" xfId="3" applyNumberFormat="1" applyFont="1" applyFill="1" applyBorder="1" applyAlignment="1" applyProtection="1">
      <alignment horizontal="left" vertical="top" wrapText="1"/>
    </xf>
    <xf numFmtId="1" fontId="27" fillId="0" borderId="0" xfId="3" applyNumberFormat="1" applyFont="1" applyFill="1" applyBorder="1" applyAlignment="1" applyProtection="1">
      <alignment horizontal="left" vertical="top" wrapText="1"/>
    </xf>
    <xf numFmtId="1" fontId="68" fillId="0" borderId="0" xfId="3" applyNumberFormat="1" applyFont="1" applyFill="1" applyBorder="1" applyAlignment="1" applyProtection="1">
      <alignment horizontal="left" vertical="top" wrapText="1"/>
    </xf>
    <xf numFmtId="1" fontId="27" fillId="0" borderId="0" xfId="3" applyNumberFormat="1" applyFont="1" applyFill="1" applyBorder="1" applyAlignment="1" applyProtection="1">
      <alignment horizontal="center" vertical="top" wrapText="1"/>
    </xf>
    <xf numFmtId="1" fontId="27" fillId="0" borderId="0" xfId="3" applyNumberFormat="1" applyFont="1" applyFill="1" applyBorder="1" applyAlignment="1" applyProtection="1">
      <alignment horizontal="center" vertical="center" wrapText="1"/>
    </xf>
    <xf numFmtId="1" fontId="68" fillId="0" borderId="1" xfId="1" applyNumberFormat="1" applyFont="1" applyFill="1" applyBorder="1" applyAlignment="1" applyProtection="1">
      <alignment horizontal="center" vertical="center"/>
    </xf>
    <xf numFmtId="1" fontId="14" fillId="0" borderId="0" xfId="3" applyNumberFormat="1" applyFont="1" applyFill="1" applyBorder="1"/>
    <xf numFmtId="1" fontId="14" fillId="0" borderId="0" xfId="3" applyNumberFormat="1" applyFont="1" applyBorder="1"/>
    <xf numFmtId="1" fontId="14" fillId="0" borderId="0" xfId="3" applyNumberFormat="1" applyFont="1"/>
    <xf numFmtId="0" fontId="29" fillId="0" borderId="0" xfId="3" applyFont="1" applyAlignment="1" applyProtection="1">
      <alignment vertical="center"/>
    </xf>
    <xf numFmtId="0" fontId="12" fillId="0" borderId="0" xfId="3" applyAlignment="1">
      <alignment wrapText="1"/>
    </xf>
    <xf numFmtId="0" fontId="18" fillId="0" borderId="0" xfId="3" applyNumberFormat="1" applyFont="1" applyFill="1" applyBorder="1" applyAlignment="1" applyProtection="1">
      <alignment horizontal="right" vertical="center"/>
    </xf>
    <xf numFmtId="168" fontId="13" fillId="0" borderId="1" xfId="2" applyNumberFormat="1" applyFont="1" applyBorder="1" applyAlignment="1" applyProtection="1">
      <alignment horizontal="center" vertical="center"/>
    </xf>
    <xf numFmtId="0" fontId="18" fillId="0" borderId="0" xfId="3" applyFont="1" applyBorder="1" applyAlignment="1" applyProtection="1">
      <alignment horizontal="right" vertical="center"/>
    </xf>
    <xf numFmtId="168" fontId="13" fillId="0" borderId="21" xfId="2" applyNumberFormat="1" applyFont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right" vertical="center"/>
    </xf>
    <xf numFmtId="0" fontId="13" fillId="0" borderId="0" xfId="3" applyFont="1" applyAlignment="1">
      <alignment horizontal="center" vertical="center"/>
    </xf>
    <xf numFmtId="168" fontId="12" fillId="0" borderId="5" xfId="3" applyNumberFormat="1" applyFont="1" applyFill="1" applyBorder="1" applyAlignment="1" applyProtection="1">
      <alignment horizontal="center" vertical="center"/>
    </xf>
    <xf numFmtId="0" fontId="12" fillId="0" borderId="0" xfId="3" applyAlignment="1" applyProtection="1">
      <alignment horizontal="right" wrapText="1"/>
    </xf>
    <xf numFmtId="0" fontId="12" fillId="0" borderId="0" xfId="3" applyFont="1" applyAlignment="1" applyProtection="1">
      <alignment horizontal="right"/>
    </xf>
    <xf numFmtId="168" fontId="12" fillId="0" borderId="21" xfId="3" applyNumberFormat="1" applyFont="1" applyFill="1" applyBorder="1" applyAlignment="1" applyProtection="1">
      <alignment horizontal="center" vertical="center"/>
    </xf>
    <xf numFmtId="168" fontId="24" fillId="0" borderId="80" xfId="3" applyNumberFormat="1" applyFont="1" applyFill="1" applyBorder="1" applyAlignment="1" applyProtection="1">
      <alignment horizontal="center" vertical="center"/>
    </xf>
    <xf numFmtId="0" fontId="51" fillId="0" borderId="0" xfId="28" applyAlignment="1" applyProtection="1">
      <alignment vertical="center"/>
    </xf>
    <xf numFmtId="0" fontId="56" fillId="0" borderId="0" xfId="3" applyFont="1"/>
    <xf numFmtId="0" fontId="14" fillId="0" borderId="0" xfId="3" applyFont="1"/>
    <xf numFmtId="0" fontId="13" fillId="0" borderId="0" xfId="3" applyFont="1"/>
    <xf numFmtId="0" fontId="14" fillId="0" borderId="0" xfId="3" applyFont="1" applyAlignment="1">
      <alignment horizontal="center" vertical="center"/>
    </xf>
    <xf numFmtId="0" fontId="17" fillId="8" borderId="81" xfId="3" applyNumberFormat="1" applyFont="1" applyFill="1" applyBorder="1" applyAlignment="1" applyProtection="1">
      <alignment horizontal="center"/>
      <protection locked="0"/>
    </xf>
    <xf numFmtId="0" fontId="17" fillId="8" borderId="82" xfId="3" applyNumberFormat="1" applyFont="1" applyFill="1" applyBorder="1" applyAlignment="1" applyProtection="1">
      <alignment horizontal="center"/>
    </xf>
    <xf numFmtId="0" fontId="17" fillId="8" borderId="82" xfId="3" applyNumberFormat="1" applyFont="1" applyFill="1" applyBorder="1" applyAlignment="1" applyProtection="1">
      <alignment horizontal="center"/>
      <protection locked="0"/>
    </xf>
    <xf numFmtId="0" fontId="17" fillId="8" borderId="83" xfId="3" applyNumberFormat="1" applyFont="1" applyFill="1" applyBorder="1" applyAlignment="1" applyProtection="1">
      <alignment horizontal="center"/>
      <protection locked="0"/>
    </xf>
    <xf numFmtId="2" fontId="17" fillId="4" borderId="84" xfId="3" applyNumberFormat="1" applyFont="1" applyFill="1" applyBorder="1" applyAlignment="1" applyProtection="1">
      <alignment horizontal="left" vertical="center"/>
      <protection locked="0"/>
    </xf>
    <xf numFmtId="2" fontId="17" fillId="4" borderId="57" xfId="3" applyNumberFormat="1" applyFont="1" applyFill="1" applyBorder="1" applyAlignment="1" applyProtection="1">
      <alignment horizontal="left" vertical="center"/>
      <protection locked="0"/>
    </xf>
    <xf numFmtId="2" fontId="17" fillId="4" borderId="57" xfId="3" applyNumberFormat="1" applyFont="1" applyFill="1" applyBorder="1" applyAlignment="1" applyProtection="1">
      <alignment horizontal="center"/>
      <protection locked="0"/>
    </xf>
    <xf numFmtId="0" fontId="17" fillId="4" borderId="57" xfId="3" applyNumberFormat="1" applyFont="1" applyFill="1" applyBorder="1" applyAlignment="1" applyProtection="1">
      <alignment horizontal="center"/>
      <protection locked="0"/>
    </xf>
    <xf numFmtId="2" fontId="17" fillId="4" borderId="70" xfId="3" applyNumberFormat="1" applyFont="1" applyFill="1" applyBorder="1" applyAlignment="1" applyProtection="1">
      <alignment horizontal="left"/>
      <protection locked="0"/>
    </xf>
    <xf numFmtId="2" fontId="17" fillId="4" borderId="85" xfId="3" applyNumberFormat="1" applyFont="1" applyFill="1" applyBorder="1" applyAlignment="1" applyProtection="1">
      <alignment horizontal="left" vertical="center"/>
      <protection locked="0"/>
    </xf>
    <xf numFmtId="2" fontId="17" fillId="4" borderId="53" xfId="3" applyNumberFormat="1" applyFont="1" applyFill="1" applyBorder="1" applyAlignment="1" applyProtection="1">
      <alignment horizontal="left" vertical="center"/>
      <protection locked="0"/>
    </xf>
    <xf numFmtId="2" fontId="17" fillId="4" borderId="53" xfId="3" applyNumberFormat="1" applyFont="1" applyFill="1" applyBorder="1" applyAlignment="1" applyProtection="1">
      <alignment horizontal="center"/>
      <protection locked="0"/>
    </xf>
    <xf numFmtId="0" fontId="17" fillId="4" borderId="53" xfId="3" applyNumberFormat="1" applyFont="1" applyFill="1" applyBorder="1" applyAlignment="1" applyProtection="1">
      <alignment horizontal="center"/>
      <protection locked="0"/>
    </xf>
    <xf numFmtId="2" fontId="17" fillId="4" borderId="68" xfId="3" applyNumberFormat="1" applyFont="1" applyFill="1" applyBorder="1" applyAlignment="1" applyProtection="1">
      <alignment horizontal="left"/>
      <protection locked="0"/>
    </xf>
    <xf numFmtId="1" fontId="17" fillId="4" borderId="53" xfId="3" applyNumberFormat="1" applyFont="1" applyFill="1" applyBorder="1" applyAlignment="1" applyProtection="1">
      <alignment horizontal="center"/>
      <protection locked="0"/>
    </xf>
    <xf numFmtId="14" fontId="17" fillId="8" borderId="86" xfId="3" applyNumberFormat="1" applyFont="1" applyFill="1" applyBorder="1" applyAlignment="1">
      <alignment horizontal="left"/>
    </xf>
    <xf numFmtId="14" fontId="17" fillId="8" borderId="87" xfId="3" applyNumberFormat="1" applyFont="1" applyFill="1" applyBorder="1" applyAlignment="1">
      <alignment horizontal="left"/>
    </xf>
    <xf numFmtId="0" fontId="42" fillId="5" borderId="1" xfId="0" applyFont="1" applyFill="1" applyBorder="1" applyAlignment="1" applyProtection="1">
      <alignment horizontal="left" vertical="center" wrapText="1"/>
    </xf>
    <xf numFmtId="0" fontId="42" fillId="5" borderId="1" xfId="0" applyFont="1" applyFill="1" applyBorder="1" applyAlignment="1" applyProtection="1">
      <alignment horizontal="center" vertical="center" wrapText="1"/>
    </xf>
    <xf numFmtId="0" fontId="42" fillId="5" borderId="21" xfId="0" applyFont="1" applyFill="1" applyBorder="1" applyAlignment="1" applyProtection="1">
      <alignment horizontal="left" vertical="center" wrapText="1"/>
    </xf>
    <xf numFmtId="0" fontId="42" fillId="0" borderId="0" xfId="1" applyNumberFormat="1" applyFont="1" applyAlignment="1" applyProtection="1">
      <alignment horizontal="right" vertical="center"/>
    </xf>
    <xf numFmtId="171" fontId="55" fillId="0" borderId="0" xfId="0" applyNumberFormat="1" applyFont="1" applyAlignment="1" applyProtection="1">
      <alignment horizontal="right"/>
    </xf>
    <xf numFmtId="0" fontId="41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horizontal="left"/>
    </xf>
    <xf numFmtId="0" fontId="42" fillId="0" borderId="0" xfId="0" applyFont="1" applyAlignment="1" applyProtection="1">
      <alignment horizontal="right" vertical="center"/>
    </xf>
    <xf numFmtId="0" fontId="42" fillId="0" borderId="0" xfId="0" applyFont="1" applyBorder="1" applyAlignment="1" applyProtection="1">
      <alignment horizontal="left"/>
      <protection locked="0"/>
    </xf>
    <xf numFmtId="165" fontId="42" fillId="2" borderId="26" xfId="0" applyNumberFormat="1" applyFont="1" applyFill="1" applyBorder="1" applyAlignment="1" applyProtection="1">
      <alignment horizontal="center" vertical="center"/>
    </xf>
    <xf numFmtId="0" fontId="42" fillId="0" borderId="22" xfId="0" applyFont="1" applyBorder="1" applyAlignment="1" applyProtection="1">
      <alignment horizontal="center" vertical="center"/>
    </xf>
    <xf numFmtId="0" fontId="42" fillId="5" borderId="26" xfId="0" applyFont="1" applyFill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center"/>
      <protection locked="0"/>
    </xf>
    <xf numFmtId="171" fontId="12" fillId="0" borderId="26" xfId="0" applyNumberFormat="1" applyFont="1" applyBorder="1" applyAlignment="1" applyProtection="1">
      <alignment horizontal="left"/>
    </xf>
    <xf numFmtId="171" fontId="12" fillId="0" borderId="22" xfId="0" applyNumberFormat="1" applyFont="1" applyBorder="1" applyAlignment="1" applyProtection="1">
      <alignment horizontal="left"/>
    </xf>
    <xf numFmtId="165" fontId="42" fillId="2" borderId="42" xfId="0" applyNumberFormat="1" applyFont="1" applyFill="1" applyBorder="1" applyAlignment="1" applyProtection="1">
      <alignment horizontal="center" vertical="center"/>
    </xf>
    <xf numFmtId="165" fontId="42" fillId="2" borderId="72" xfId="0" applyNumberFormat="1" applyFont="1" applyFill="1" applyBorder="1" applyAlignment="1" applyProtection="1">
      <alignment horizontal="center" vertical="center"/>
    </xf>
    <xf numFmtId="165" fontId="42" fillId="2" borderId="36" xfId="0" applyNumberFormat="1" applyFont="1" applyFill="1" applyBorder="1" applyAlignment="1" applyProtection="1">
      <alignment horizontal="center" vertical="center"/>
    </xf>
    <xf numFmtId="16" fontId="42" fillId="0" borderId="62" xfId="0" applyNumberFormat="1" applyFont="1" applyFill="1" applyBorder="1" applyAlignment="1" applyProtection="1">
      <alignment horizontal="center" vertical="center" wrapText="1"/>
    </xf>
    <xf numFmtId="16" fontId="42" fillId="0" borderId="63" xfId="0" applyNumberFormat="1" applyFont="1" applyFill="1" applyBorder="1" applyAlignment="1" applyProtection="1">
      <alignment horizontal="center" vertical="center" wrapText="1"/>
    </xf>
    <xf numFmtId="16" fontId="42" fillId="0" borderId="64" xfId="0" applyNumberFormat="1" applyFont="1" applyFill="1" applyBorder="1" applyAlignment="1" applyProtection="1">
      <alignment horizontal="center" vertical="center" wrapText="1"/>
    </xf>
    <xf numFmtId="2" fontId="31" fillId="0" borderId="34" xfId="0" applyNumberFormat="1" applyFont="1" applyFill="1" applyBorder="1" applyAlignment="1" applyProtection="1">
      <alignment horizontal="left" vertical="center" wrapText="1"/>
    </xf>
    <xf numFmtId="0" fontId="31" fillId="0" borderId="34" xfId="0" applyFont="1" applyFill="1" applyBorder="1" applyAlignment="1" applyProtection="1">
      <alignment horizontal="left" vertical="center" wrapText="1"/>
    </xf>
    <xf numFmtId="2" fontId="31" fillId="4" borderId="1" xfId="0" applyNumberFormat="1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2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2" fontId="31" fillId="4" borderId="21" xfId="0" applyNumberFormat="1" applyFont="1" applyFill="1" applyBorder="1" applyAlignment="1" applyProtection="1">
      <alignment horizontal="left" vertical="center" wrapText="1"/>
    </xf>
    <xf numFmtId="0" fontId="31" fillId="4" borderId="21" xfId="0" applyFont="1" applyFill="1" applyBorder="1" applyAlignment="1" applyProtection="1">
      <alignment horizontal="left" vertical="center" wrapText="1"/>
    </xf>
    <xf numFmtId="16" fontId="42" fillId="4" borderId="62" xfId="0" applyNumberFormat="1" applyFont="1" applyFill="1" applyBorder="1" applyAlignment="1" applyProtection="1">
      <alignment horizontal="center" vertical="center" wrapText="1"/>
    </xf>
    <xf numFmtId="16" fontId="42" fillId="4" borderId="63" xfId="0" applyNumberFormat="1" applyFont="1" applyFill="1" applyBorder="1" applyAlignment="1" applyProtection="1">
      <alignment horizontal="center" vertical="center" wrapText="1"/>
    </xf>
    <xf numFmtId="16" fontId="42" fillId="4" borderId="64" xfId="0" applyNumberFormat="1" applyFont="1" applyFill="1" applyBorder="1" applyAlignment="1" applyProtection="1">
      <alignment horizontal="center" vertical="center" wrapText="1"/>
    </xf>
    <xf numFmtId="16" fontId="42" fillId="4" borderId="62" xfId="0" applyNumberFormat="1" applyFont="1" applyFill="1" applyBorder="1" applyAlignment="1" applyProtection="1">
      <alignment horizontal="center" vertical="center"/>
    </xf>
    <xf numFmtId="16" fontId="42" fillId="4" borderId="63" xfId="0" applyNumberFormat="1" applyFont="1" applyFill="1" applyBorder="1" applyAlignment="1" applyProtection="1">
      <alignment horizontal="center" vertical="center"/>
    </xf>
    <xf numFmtId="16" fontId="42" fillId="4" borderId="64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 vertical="center"/>
    </xf>
    <xf numFmtId="170" fontId="41" fillId="0" borderId="0" xfId="0" applyNumberFormat="1" applyFont="1" applyBorder="1" applyAlignment="1" applyProtection="1">
      <alignment horizontal="righ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/>
    <xf numFmtId="0" fontId="43" fillId="0" borderId="0" xfId="0" applyFont="1" applyFill="1" applyBorder="1" applyAlignment="1" applyProtection="1">
      <alignment horizontal="right" vertical="center" wrapText="1"/>
    </xf>
    <xf numFmtId="9" fontId="43" fillId="0" borderId="0" xfId="2" applyFont="1" applyFill="1" applyBorder="1" applyAlignment="1" applyProtection="1">
      <alignment horizontal="right" vertical="center"/>
    </xf>
    <xf numFmtId="16" fontId="42" fillId="0" borderId="74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171" fontId="16" fillId="0" borderId="0" xfId="0" applyNumberFormat="1" applyFont="1" applyAlignment="1" applyProtection="1">
      <alignment horizontal="right"/>
    </xf>
    <xf numFmtId="173" fontId="41" fillId="0" borderId="19" xfId="0" applyNumberFormat="1" applyFont="1" applyFill="1" applyBorder="1" applyAlignment="1" applyProtection="1">
      <alignment horizontal="center" vertical="center" wrapText="1"/>
    </xf>
    <xf numFmtId="173" fontId="41" fillId="0" borderId="3" xfId="0" applyNumberFormat="1" applyFont="1" applyFill="1" applyBorder="1" applyAlignment="1" applyProtection="1">
      <alignment horizontal="center" vertical="center" wrapText="1"/>
    </xf>
    <xf numFmtId="173" fontId="41" fillId="0" borderId="4" xfId="0" applyNumberFormat="1" applyFont="1" applyFill="1" applyBorder="1" applyAlignment="1" applyProtection="1">
      <alignment horizontal="center" vertical="center" wrapText="1"/>
    </xf>
    <xf numFmtId="0" fontId="42" fillId="0" borderId="26" xfId="0" applyFont="1" applyFill="1" applyBorder="1" applyAlignment="1" applyProtection="1">
      <alignment vertical="center" wrapText="1"/>
    </xf>
    <xf numFmtId="0" fontId="42" fillId="0" borderId="27" xfId="0" applyFont="1" applyFill="1" applyBorder="1" applyAlignment="1" applyProtection="1">
      <alignment vertical="center" wrapText="1"/>
    </xf>
    <xf numFmtId="0" fontId="42" fillId="0" borderId="22" xfId="0" applyFont="1" applyFill="1" applyBorder="1" applyAlignment="1" applyProtection="1">
      <alignment vertical="center" wrapText="1"/>
    </xf>
    <xf numFmtId="0" fontId="42" fillId="4" borderId="26" xfId="0" applyFont="1" applyFill="1" applyBorder="1" applyAlignment="1" applyProtection="1">
      <alignment vertical="center" wrapText="1"/>
    </xf>
    <xf numFmtId="0" fontId="42" fillId="4" borderId="27" xfId="0" applyFont="1" applyFill="1" applyBorder="1" applyAlignment="1" applyProtection="1">
      <alignment vertical="center" wrapText="1"/>
    </xf>
    <xf numFmtId="0" fontId="42" fillId="4" borderId="22" xfId="0" applyFont="1" applyFill="1" applyBorder="1" applyAlignment="1" applyProtection="1">
      <alignment vertical="center" wrapText="1"/>
    </xf>
    <xf numFmtId="165" fontId="42" fillId="2" borderId="27" xfId="0" applyNumberFormat="1" applyFont="1" applyFill="1" applyBorder="1" applyAlignment="1" applyProtection="1">
      <alignment horizontal="center" vertical="center"/>
    </xf>
    <xf numFmtId="165" fontId="42" fillId="2" borderId="22" xfId="0" applyNumberFormat="1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vertical="center" wrapText="1"/>
    </xf>
    <xf numFmtId="0" fontId="42" fillId="0" borderId="29" xfId="0" applyFont="1" applyFill="1" applyBorder="1" applyAlignment="1" applyProtection="1">
      <alignment vertical="center" wrapText="1"/>
    </xf>
    <xf numFmtId="0" fontId="42" fillId="0" borderId="30" xfId="0" applyFont="1" applyFill="1" applyBorder="1" applyAlignment="1" applyProtection="1">
      <alignment vertical="center" wrapText="1"/>
    </xf>
    <xf numFmtId="0" fontId="42" fillId="4" borderId="28" xfId="0" applyFont="1" applyFill="1" applyBorder="1" applyAlignment="1" applyProtection="1">
      <alignment vertical="center" wrapText="1"/>
    </xf>
    <xf numFmtId="0" fontId="42" fillId="4" borderId="29" xfId="0" applyFont="1" applyFill="1" applyBorder="1" applyAlignment="1" applyProtection="1">
      <alignment vertical="center" wrapText="1"/>
    </xf>
    <xf numFmtId="0" fontId="42" fillId="4" borderId="30" xfId="0" applyFont="1" applyFill="1" applyBorder="1" applyAlignment="1" applyProtection="1">
      <alignment vertical="center" wrapText="1"/>
    </xf>
    <xf numFmtId="173" fontId="41" fillId="0" borderId="20" xfId="0" applyNumberFormat="1" applyFont="1" applyFill="1" applyBorder="1" applyAlignment="1" applyProtection="1">
      <alignment horizontal="center" vertical="center" wrapText="1"/>
    </xf>
    <xf numFmtId="0" fontId="42" fillId="0" borderId="35" xfId="0" applyFont="1" applyFill="1" applyBorder="1" applyAlignment="1" applyProtection="1">
      <alignment vertical="center" wrapText="1"/>
    </xf>
    <xf numFmtId="0" fontId="42" fillId="0" borderId="60" xfId="0" applyFont="1" applyFill="1" applyBorder="1" applyAlignment="1" applyProtection="1">
      <alignment vertical="center" wrapText="1"/>
    </xf>
    <xf numFmtId="0" fontId="42" fillId="0" borderId="40" xfId="0" applyFont="1" applyFill="1" applyBorder="1" applyAlignment="1" applyProtection="1">
      <alignment vertical="center" wrapText="1"/>
    </xf>
    <xf numFmtId="173" fontId="41" fillId="4" borderId="20" xfId="0" applyNumberFormat="1" applyFont="1" applyFill="1" applyBorder="1" applyAlignment="1" applyProtection="1">
      <alignment horizontal="center" vertical="center" wrapText="1"/>
    </xf>
    <xf numFmtId="173" fontId="41" fillId="4" borderId="3" xfId="0" applyNumberFormat="1" applyFont="1" applyFill="1" applyBorder="1" applyAlignment="1" applyProtection="1">
      <alignment horizontal="center" vertical="center" wrapText="1"/>
    </xf>
    <xf numFmtId="173" fontId="41" fillId="4" borderId="4" xfId="0" applyNumberFormat="1" applyFont="1" applyFill="1" applyBorder="1" applyAlignment="1" applyProtection="1">
      <alignment horizontal="center" vertical="center" wrapText="1"/>
    </xf>
    <xf numFmtId="0" fontId="42" fillId="4" borderId="35" xfId="0" applyFont="1" applyFill="1" applyBorder="1" applyAlignment="1" applyProtection="1">
      <alignment vertical="center" wrapText="1"/>
    </xf>
    <xf numFmtId="0" fontId="42" fillId="4" borderId="60" xfId="0" applyFont="1" applyFill="1" applyBorder="1" applyAlignment="1" applyProtection="1">
      <alignment vertical="center" wrapText="1"/>
    </xf>
    <xf numFmtId="0" fontId="42" fillId="4" borderId="40" xfId="0" applyFont="1" applyFill="1" applyBorder="1" applyAlignment="1" applyProtection="1">
      <alignment vertical="center" wrapText="1"/>
    </xf>
    <xf numFmtId="0" fontId="41" fillId="0" borderId="14" xfId="0" applyFont="1" applyFill="1" applyBorder="1" applyAlignment="1" applyProtection="1">
      <alignment horizontal="right" vertical="center"/>
    </xf>
    <xf numFmtId="0" fontId="41" fillId="0" borderId="61" xfId="0" applyFont="1" applyFill="1" applyBorder="1" applyAlignment="1" applyProtection="1">
      <alignment horizontal="right" vertical="center"/>
    </xf>
    <xf numFmtId="0" fontId="41" fillId="0" borderId="10" xfId="0" applyFont="1" applyFill="1" applyBorder="1" applyAlignment="1" applyProtection="1">
      <alignment horizontal="right" vertical="center"/>
    </xf>
    <xf numFmtId="0" fontId="2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14" fontId="45" fillId="9" borderId="14" xfId="3" applyNumberFormat="1" applyFont="1" applyFill="1" applyBorder="1" applyAlignment="1">
      <alignment horizontal="center" vertical="center" wrapText="1"/>
    </xf>
    <xf numFmtId="0" fontId="45" fillId="9" borderId="10" xfId="3" applyFont="1" applyFill="1" applyBorder="1" applyAlignment="1">
      <alignment horizontal="center" vertical="center" wrapText="1"/>
    </xf>
    <xf numFmtId="0" fontId="45" fillId="9" borderId="14" xfId="3" applyFont="1" applyFill="1" applyBorder="1" applyAlignment="1">
      <alignment horizontal="center" vertical="center" wrapText="1"/>
    </xf>
    <xf numFmtId="2" fontId="45" fillId="9" borderId="14" xfId="3" applyNumberFormat="1" applyFont="1" applyFill="1" applyBorder="1" applyAlignment="1" applyProtection="1">
      <alignment horizontal="center" vertical="center" wrapText="1"/>
    </xf>
    <xf numFmtId="2" fontId="45" fillId="9" borderId="10" xfId="3" applyNumberFormat="1" applyFont="1" applyFill="1" applyBorder="1" applyAlignment="1" applyProtection="1">
      <alignment horizontal="center" vertical="center" wrapText="1"/>
    </xf>
    <xf numFmtId="2" fontId="45" fillId="9" borderId="14" xfId="3" applyNumberFormat="1" applyFont="1" applyFill="1" applyBorder="1" applyAlignment="1">
      <alignment horizontal="center" vertical="center" wrapText="1"/>
    </xf>
    <xf numFmtId="2" fontId="45" fillId="9" borderId="10" xfId="3" applyNumberFormat="1" applyFont="1" applyFill="1" applyBorder="1" applyAlignment="1">
      <alignment horizontal="center" vertical="center" wrapText="1"/>
    </xf>
    <xf numFmtId="2" fontId="31" fillId="0" borderId="17" xfId="3" applyNumberFormat="1" applyFont="1" applyBorder="1" applyAlignment="1" applyProtection="1">
      <alignment horizontal="center" vertical="center" wrapText="1"/>
    </xf>
    <xf numFmtId="2" fontId="31" fillId="0" borderId="12" xfId="3" applyNumberFormat="1" applyFont="1" applyBorder="1" applyAlignment="1" applyProtection="1">
      <alignment horizontal="center" vertical="center" wrapText="1"/>
    </xf>
    <xf numFmtId="0" fontId="31" fillId="0" borderId="12" xfId="3" applyFont="1" applyBorder="1" applyAlignment="1" applyProtection="1">
      <alignment horizontal="center" vertical="center" wrapText="1"/>
    </xf>
    <xf numFmtId="2" fontId="46" fillId="0" borderId="15" xfId="3" applyNumberFormat="1" applyFont="1" applyBorder="1" applyAlignment="1" applyProtection="1">
      <alignment horizontal="center" vertical="center" wrapText="1"/>
    </xf>
    <xf numFmtId="2" fontId="46" fillId="0" borderId="16" xfId="3" applyNumberFormat="1" applyFont="1" applyBorder="1" applyAlignment="1" applyProtection="1">
      <alignment horizontal="center" vertical="center" wrapText="1"/>
    </xf>
    <xf numFmtId="14" fontId="41" fillId="0" borderId="7" xfId="3" applyNumberFormat="1" applyFont="1" applyFill="1" applyBorder="1" applyAlignment="1" applyProtection="1">
      <alignment horizontal="center" vertical="center" wrapText="1"/>
    </xf>
    <xf numFmtId="2" fontId="12" fillId="0" borderId="17" xfId="3" applyNumberFormat="1" applyFont="1" applyBorder="1" applyAlignment="1" applyProtection="1">
      <alignment horizontal="center" vertical="center" wrapText="1"/>
    </xf>
    <xf numFmtId="2" fontId="12" fillId="0" borderId="12" xfId="3" applyNumberFormat="1" applyFont="1" applyBorder="1" applyAlignment="1" applyProtection="1">
      <alignment horizontal="center" vertical="center" wrapText="1"/>
    </xf>
    <xf numFmtId="0" fontId="12" fillId="0" borderId="12" xfId="3" applyFont="1" applyBorder="1" applyAlignment="1" applyProtection="1">
      <alignment horizontal="center" vertical="center" wrapText="1"/>
    </xf>
    <xf numFmtId="168" fontId="46" fillId="0" borderId="17" xfId="1" applyNumberFormat="1" applyFont="1" applyBorder="1" applyAlignment="1" applyProtection="1">
      <alignment horizontal="center" vertical="center" wrapText="1"/>
    </xf>
    <xf numFmtId="168" fontId="46" fillId="0" borderId="12" xfId="1" applyNumberFormat="1" applyFont="1" applyBorder="1" applyAlignment="1" applyProtection="1">
      <alignment horizontal="center" vertical="center" wrapText="1"/>
    </xf>
    <xf numFmtId="168" fontId="46" fillId="0" borderId="18" xfId="1" applyNumberFormat="1" applyFont="1" applyBorder="1" applyAlignment="1" applyProtection="1">
      <alignment horizontal="center" vertical="center" wrapText="1"/>
    </xf>
    <xf numFmtId="168" fontId="46" fillId="0" borderId="13" xfId="1" applyNumberFormat="1" applyFont="1" applyBorder="1" applyAlignment="1" applyProtection="1">
      <alignment horizontal="center" vertical="center" wrapText="1"/>
    </xf>
    <xf numFmtId="0" fontId="47" fillId="4" borderId="14" xfId="3" applyFont="1" applyFill="1" applyBorder="1" applyAlignment="1">
      <alignment horizontal="center" vertical="center" wrapText="1"/>
    </xf>
    <xf numFmtId="0" fontId="47" fillId="4" borderId="10" xfId="3" applyFont="1" applyFill="1" applyBorder="1" applyAlignment="1">
      <alignment horizontal="center" vertical="center" wrapText="1"/>
    </xf>
    <xf numFmtId="0" fontId="45" fillId="9" borderId="14" xfId="3" applyFont="1" applyFill="1" applyBorder="1" applyAlignment="1" applyProtection="1">
      <alignment horizontal="center" vertical="center" wrapText="1"/>
    </xf>
    <xf numFmtId="0" fontId="45" fillId="9" borderId="10" xfId="3" applyFont="1" applyFill="1" applyBorder="1" applyAlignment="1" applyProtection="1">
      <alignment horizontal="center" vertical="center" wrapText="1"/>
    </xf>
    <xf numFmtId="169" fontId="41" fillId="0" borderId="8" xfId="3" applyNumberFormat="1" applyFont="1" applyFill="1" applyBorder="1" applyAlignment="1" applyProtection="1">
      <alignment horizontal="center" vertical="center" wrapText="1"/>
    </xf>
    <xf numFmtId="169" fontId="41" fillId="0" borderId="7" xfId="3" applyNumberFormat="1" applyFont="1" applyFill="1" applyBorder="1" applyAlignment="1" applyProtection="1">
      <alignment horizontal="center" vertical="center" wrapText="1"/>
    </xf>
    <xf numFmtId="169" fontId="41" fillId="0" borderId="11" xfId="3" applyNumberFormat="1" applyFont="1" applyFill="1" applyBorder="1" applyAlignment="1" applyProtection="1">
      <alignment horizontal="center" vertical="center" wrapText="1"/>
    </xf>
    <xf numFmtId="0" fontId="46" fillId="0" borderId="16" xfId="3" applyFont="1" applyBorder="1" applyAlignment="1" applyProtection="1">
      <alignment horizontal="center" vertical="center" wrapText="1"/>
    </xf>
    <xf numFmtId="169" fontId="41" fillId="0" borderId="8" xfId="3" applyNumberFormat="1" applyFont="1" applyBorder="1" applyAlignment="1" applyProtection="1">
      <alignment horizontal="center" vertical="center" wrapText="1"/>
    </xf>
    <xf numFmtId="169" fontId="41" fillId="0" borderId="7" xfId="3" applyNumberFormat="1" applyFont="1" applyBorder="1" applyAlignment="1" applyProtection="1">
      <alignment horizontal="center" vertical="center" wrapText="1"/>
    </xf>
    <xf numFmtId="169" fontId="41" fillId="0" borderId="11" xfId="3" applyNumberFormat="1" applyFont="1" applyBorder="1" applyAlignment="1" applyProtection="1">
      <alignment horizontal="center" vertical="center" wrapText="1"/>
    </xf>
    <xf numFmtId="2" fontId="46" fillId="0" borderId="0" xfId="3" applyNumberFormat="1" applyFont="1" applyBorder="1" applyAlignment="1" applyProtection="1">
      <alignment horizontal="center" vertical="center" wrapText="1"/>
    </xf>
    <xf numFmtId="0" fontId="46" fillId="0" borderId="12" xfId="3" applyFont="1" applyBorder="1" applyAlignment="1" applyProtection="1">
      <alignment horizontal="center" vertical="center" wrapText="1"/>
    </xf>
    <xf numFmtId="2" fontId="46" fillId="0" borderId="17" xfId="3" applyNumberFormat="1" applyFont="1" applyBorder="1" applyAlignment="1" applyProtection="1">
      <alignment horizontal="center" vertical="center" wrapText="1"/>
    </xf>
    <xf numFmtId="2" fontId="12" fillId="0" borderId="0" xfId="3" applyNumberFormat="1" applyFont="1" applyBorder="1" applyAlignment="1" applyProtection="1">
      <alignment horizontal="center" vertical="center" wrapText="1"/>
    </xf>
    <xf numFmtId="2" fontId="31" fillId="0" borderId="0" xfId="3" applyNumberFormat="1" applyFont="1" applyBorder="1" applyAlignment="1" applyProtection="1">
      <alignment horizontal="center" vertical="center" wrapText="1"/>
    </xf>
    <xf numFmtId="0" fontId="41" fillId="4" borderId="14" xfId="3" applyFont="1" applyFill="1" applyBorder="1" applyAlignment="1" applyProtection="1">
      <alignment horizontal="center" vertical="center" wrapText="1"/>
    </xf>
    <xf numFmtId="0" fontId="41" fillId="4" borderId="10" xfId="3" applyFont="1" applyFill="1" applyBorder="1" applyAlignment="1" applyProtection="1">
      <alignment horizontal="center" vertical="center" wrapText="1"/>
    </xf>
    <xf numFmtId="0" fontId="49" fillId="0" borderId="0" xfId="3" applyFont="1" applyAlignment="1">
      <alignment horizontal="left" vertical="center"/>
    </xf>
    <xf numFmtId="169" fontId="47" fillId="0" borderId="8" xfId="3" applyNumberFormat="1" applyFont="1" applyBorder="1" applyAlignment="1" applyProtection="1">
      <alignment horizontal="center" vertical="center" wrapText="1"/>
    </xf>
    <xf numFmtId="169" fontId="47" fillId="0" borderId="7" xfId="3" applyNumberFormat="1" applyFont="1" applyBorder="1" applyAlignment="1" applyProtection="1">
      <alignment horizontal="center" vertical="center" wrapText="1"/>
    </xf>
    <xf numFmtId="169" fontId="47" fillId="0" borderId="11" xfId="3" applyNumberFormat="1" applyFont="1" applyBorder="1" applyAlignment="1" applyProtection="1">
      <alignment horizontal="center" vertical="center" wrapText="1"/>
    </xf>
    <xf numFmtId="168" fontId="46" fillId="0" borderId="17" xfId="3" applyNumberFormat="1" applyFont="1" applyBorder="1" applyAlignment="1" applyProtection="1">
      <alignment horizontal="center" vertical="center" wrapText="1"/>
    </xf>
    <xf numFmtId="168" fontId="46" fillId="0" borderId="12" xfId="3" applyNumberFormat="1" applyFont="1" applyBorder="1" applyAlignment="1" applyProtection="1">
      <alignment horizontal="center" vertical="center" wrapText="1"/>
    </xf>
    <xf numFmtId="168" fontId="46" fillId="0" borderId="18" xfId="3" applyNumberFormat="1" applyFont="1" applyBorder="1" applyAlignment="1" applyProtection="1">
      <alignment horizontal="center" vertical="center" wrapText="1"/>
    </xf>
    <xf numFmtId="168" fontId="46" fillId="0" borderId="13" xfId="3" applyNumberFormat="1" applyFont="1" applyBorder="1" applyAlignment="1" applyProtection="1">
      <alignment horizontal="center" vertical="center" wrapText="1"/>
    </xf>
    <xf numFmtId="0" fontId="31" fillId="0" borderId="0" xfId="3" applyFont="1" applyAlignment="1">
      <alignment horizontal="left" vertical="center" wrapText="1"/>
    </xf>
    <xf numFmtId="168" fontId="42" fillId="5" borderId="17" xfId="3" applyNumberFormat="1" applyFont="1" applyFill="1" applyBorder="1" applyAlignment="1" applyProtection="1">
      <alignment horizontal="center" vertical="center" wrapText="1"/>
    </xf>
    <xf numFmtId="168" fontId="42" fillId="5" borderId="12" xfId="3" applyNumberFormat="1" applyFont="1" applyFill="1" applyBorder="1" applyAlignment="1" applyProtection="1">
      <alignment horizontal="center" vertical="center" wrapText="1"/>
    </xf>
    <xf numFmtId="0" fontId="50" fillId="0" borderId="0" xfId="3" applyFont="1" applyAlignment="1">
      <alignment horizontal="left" vertical="center"/>
    </xf>
    <xf numFmtId="0" fontId="46" fillId="0" borderId="0" xfId="3" applyFont="1" applyFill="1" applyBorder="1" applyAlignment="1">
      <alignment vertical="center"/>
    </xf>
    <xf numFmtId="0" fontId="42" fillId="0" borderId="0" xfId="3" applyFont="1" applyAlignment="1">
      <alignment horizontal="left" vertical="top" wrapText="1"/>
    </xf>
    <xf numFmtId="0" fontId="41" fillId="4" borderId="14" xfId="3" applyFont="1" applyFill="1" applyBorder="1" applyAlignment="1">
      <alignment horizontal="center" vertical="center" wrapText="1"/>
    </xf>
    <xf numFmtId="0" fontId="41" fillId="4" borderId="10" xfId="3" applyFont="1" applyFill="1" applyBorder="1" applyAlignment="1">
      <alignment horizontal="center" vertical="center" wrapText="1"/>
    </xf>
    <xf numFmtId="169" fontId="41" fillId="5" borderId="8" xfId="3" applyNumberFormat="1" applyFont="1" applyFill="1" applyBorder="1" applyAlignment="1" applyProtection="1">
      <alignment horizontal="center" vertical="center" wrapText="1"/>
    </xf>
    <xf numFmtId="169" fontId="41" fillId="5" borderId="7" xfId="3" applyNumberFormat="1" applyFont="1" applyFill="1" applyBorder="1" applyAlignment="1" applyProtection="1">
      <alignment horizontal="center" vertical="center" wrapText="1"/>
    </xf>
    <xf numFmtId="169" fontId="41" fillId="5" borderId="11" xfId="3" applyNumberFormat="1" applyFont="1" applyFill="1" applyBorder="1" applyAlignment="1" applyProtection="1">
      <alignment horizontal="center" vertical="center" wrapText="1"/>
    </xf>
    <xf numFmtId="2" fontId="46" fillId="5" borderId="0" xfId="3" applyNumberFormat="1" applyFont="1" applyFill="1" applyBorder="1" applyAlignment="1" applyProtection="1">
      <alignment horizontal="center" vertical="center" wrapText="1"/>
    </xf>
    <xf numFmtId="0" fontId="46" fillId="5" borderId="12" xfId="3" applyFont="1" applyFill="1" applyBorder="1" applyAlignment="1" applyProtection="1">
      <alignment horizontal="center" vertical="center" wrapText="1"/>
    </xf>
    <xf numFmtId="168" fontId="42" fillId="5" borderId="17" xfId="3" applyNumberFormat="1" applyFont="1" applyFill="1" applyBorder="1" applyAlignment="1" applyProtection="1">
      <alignment horizontal="center" vertical="top" wrapText="1"/>
    </xf>
    <xf numFmtId="168" fontId="42" fillId="5" borderId="12" xfId="3" applyNumberFormat="1" applyFont="1" applyFill="1" applyBorder="1" applyAlignment="1" applyProtection="1">
      <alignment horizontal="center" vertical="top" wrapText="1"/>
    </xf>
    <xf numFmtId="168" fontId="42" fillId="5" borderId="17" xfId="3" applyNumberFormat="1" applyFont="1" applyFill="1" applyBorder="1" applyAlignment="1" applyProtection="1">
      <alignment horizontal="center" vertical="center"/>
    </xf>
    <xf numFmtId="168" fontId="42" fillId="5" borderId="12" xfId="3" applyNumberFormat="1" applyFont="1" applyFill="1" applyBorder="1" applyAlignment="1" applyProtection="1">
      <alignment horizontal="center" vertical="center"/>
    </xf>
    <xf numFmtId="168" fontId="46" fillId="5" borderId="17" xfId="3" applyNumberFormat="1" applyFont="1" applyFill="1" applyBorder="1" applyAlignment="1" applyProtection="1">
      <alignment horizontal="center" vertical="center" wrapText="1"/>
    </xf>
    <xf numFmtId="168" fontId="46" fillId="5" borderId="12" xfId="3" applyNumberFormat="1" applyFont="1" applyFill="1" applyBorder="1" applyAlignment="1" applyProtection="1">
      <alignment horizontal="center" vertical="center" wrapText="1"/>
    </xf>
    <xf numFmtId="168" fontId="46" fillId="5" borderId="18" xfId="3" applyNumberFormat="1" applyFont="1" applyFill="1" applyBorder="1" applyAlignment="1" applyProtection="1">
      <alignment horizontal="center" vertical="center" wrapText="1"/>
    </xf>
    <xf numFmtId="168" fontId="46" fillId="5" borderId="13" xfId="3" applyNumberFormat="1" applyFont="1" applyFill="1" applyBorder="1" applyAlignment="1" applyProtection="1">
      <alignment horizontal="center" vertical="center" wrapText="1"/>
    </xf>
    <xf numFmtId="0" fontId="42" fillId="4" borderId="14" xfId="3" applyFont="1" applyFill="1" applyBorder="1" applyAlignment="1" applyProtection="1">
      <alignment horizontal="center" vertical="center" wrapText="1"/>
    </xf>
    <xf numFmtId="0" fontId="42" fillId="4" borderId="10" xfId="3" applyFont="1" applyFill="1" applyBorder="1" applyAlignment="1" applyProtection="1">
      <alignment horizontal="center" vertical="center" wrapText="1"/>
    </xf>
    <xf numFmtId="0" fontId="42" fillId="4" borderId="14" xfId="3" applyFont="1" applyFill="1" applyBorder="1" applyAlignment="1" applyProtection="1">
      <alignment vertical="center" wrapText="1"/>
    </xf>
    <xf numFmtId="0" fontId="42" fillId="4" borderId="10" xfId="3" applyFont="1" applyFill="1" applyBorder="1" applyAlignment="1" applyProtection="1">
      <alignment vertical="center" wrapText="1"/>
    </xf>
    <xf numFmtId="0" fontId="19" fillId="0" borderId="0" xfId="3" applyFont="1" applyBorder="1" applyAlignment="1">
      <alignment horizontal="center" vertical="center" wrapText="1"/>
    </xf>
    <xf numFmtId="173" fontId="19" fillId="4" borderId="19" xfId="0" applyNumberFormat="1" applyFont="1" applyFill="1" applyBorder="1" applyAlignment="1" applyProtection="1">
      <alignment horizontal="center" vertical="center" wrapText="1"/>
    </xf>
    <xf numFmtId="173" fontId="19" fillId="4" borderId="3" xfId="0" applyNumberFormat="1" applyFont="1" applyFill="1" applyBorder="1" applyAlignment="1" applyProtection="1">
      <alignment horizontal="center" vertical="center" wrapText="1"/>
    </xf>
    <xf numFmtId="173" fontId="13" fillId="4" borderId="3" xfId="0" applyNumberFormat="1" applyFont="1" applyFill="1" applyBorder="1" applyAlignment="1" applyProtection="1">
      <alignment horizontal="center" vertical="center" wrapText="1"/>
    </xf>
    <xf numFmtId="173" fontId="13" fillId="4" borderId="4" xfId="0" applyNumberFormat="1" applyFont="1" applyFill="1" applyBorder="1" applyAlignment="1" applyProtection="1">
      <alignment horizontal="center" vertical="center" wrapText="1"/>
    </xf>
    <xf numFmtId="173" fontId="19" fillId="4" borderId="20" xfId="0" applyNumberFormat="1" applyFont="1" applyFill="1" applyBorder="1" applyAlignment="1" applyProtection="1">
      <alignment horizontal="center" vertical="center" wrapText="1"/>
    </xf>
    <xf numFmtId="173" fontId="19" fillId="4" borderId="4" xfId="0" applyNumberFormat="1" applyFont="1" applyFill="1" applyBorder="1" applyAlignment="1" applyProtection="1">
      <alignment horizontal="center" vertical="center" wrapText="1"/>
    </xf>
    <xf numFmtId="173" fontId="19" fillId="0" borderId="20" xfId="0" applyNumberFormat="1" applyFont="1" applyFill="1" applyBorder="1" applyAlignment="1" applyProtection="1">
      <alignment horizontal="center" vertical="center" wrapText="1"/>
    </xf>
    <xf numFmtId="173" fontId="19" fillId="0" borderId="3" xfId="0" applyNumberFormat="1" applyFont="1" applyFill="1" applyBorder="1" applyAlignment="1" applyProtection="1">
      <alignment horizontal="center" vertical="center" wrapText="1"/>
    </xf>
    <xf numFmtId="173" fontId="19" fillId="0" borderId="4" xfId="0" applyNumberFormat="1" applyFont="1" applyFill="1" applyBorder="1" applyAlignment="1" applyProtection="1">
      <alignment horizontal="center" vertical="center" wrapText="1"/>
    </xf>
    <xf numFmtId="0" fontId="29" fillId="7" borderId="26" xfId="0" applyFont="1" applyFill="1" applyBorder="1" applyAlignment="1" applyProtection="1">
      <alignment horizontal="left" vertical="center"/>
      <protection locked="0"/>
    </xf>
    <xf numFmtId="0" fontId="29" fillId="7" borderId="27" xfId="0" applyFont="1" applyFill="1" applyBorder="1" applyAlignment="1" applyProtection="1">
      <alignment horizontal="left" vertical="center"/>
      <protection locked="0"/>
    </xf>
    <xf numFmtId="0" fontId="37" fillId="7" borderId="26" xfId="0" applyFont="1" applyFill="1" applyBorder="1" applyAlignment="1" applyProtection="1">
      <alignment horizontal="left" vertical="center"/>
      <protection locked="0"/>
    </xf>
    <xf numFmtId="0" fontId="37" fillId="7" borderId="27" xfId="0" applyFont="1" applyFill="1" applyBorder="1" applyAlignment="1" applyProtection="1">
      <alignment horizontal="left" vertical="center"/>
      <protection locked="0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35" fillId="4" borderId="0" xfId="2" applyNumberFormat="1" applyFont="1" applyFill="1" applyAlignment="1">
      <alignment horizontal="center"/>
    </xf>
    <xf numFmtId="0" fontId="13" fillId="4" borderId="25" xfId="2" applyNumberFormat="1" applyFont="1" applyFill="1" applyBorder="1" applyAlignment="1">
      <alignment horizontal="center"/>
    </xf>
    <xf numFmtId="0" fontId="12" fillId="4" borderId="25" xfId="2" applyNumberFormat="1" applyFont="1" applyFill="1" applyBorder="1" applyAlignment="1">
      <alignment horizontal="center"/>
    </xf>
    <xf numFmtId="0" fontId="13" fillId="0" borderId="0" xfId="0" applyNumberFormat="1" applyFont="1" applyBorder="1" applyAlignment="1" applyProtection="1">
      <alignment horizontal="right" vertical="center"/>
    </xf>
    <xf numFmtId="0" fontId="13" fillId="0" borderId="2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173" fontId="19" fillId="0" borderId="19" xfId="0" applyNumberFormat="1" applyFont="1" applyFill="1" applyBorder="1" applyAlignment="1" applyProtection="1">
      <alignment horizontal="center" vertical="center" wrapText="1"/>
    </xf>
    <xf numFmtId="2" fontId="31" fillId="4" borderId="1" xfId="0" applyNumberFormat="1" applyFont="1" applyFill="1" applyBorder="1" applyAlignment="1" applyProtection="1">
      <alignment horizontal="left" vertical="top" wrapText="1"/>
    </xf>
    <xf numFmtId="0" fontId="31" fillId="4" borderId="1" xfId="0" applyFont="1" applyFill="1" applyBorder="1" applyAlignment="1" applyProtection="1">
      <alignment horizontal="left" vertical="top" wrapText="1"/>
    </xf>
    <xf numFmtId="2" fontId="31" fillId="0" borderId="21" xfId="0" applyNumberFormat="1" applyFont="1" applyFill="1" applyBorder="1" applyAlignment="1" applyProtection="1">
      <alignment horizontal="left" vertical="top" wrapText="1"/>
    </xf>
    <xf numFmtId="0" fontId="31" fillId="0" borderId="21" xfId="0" applyFont="1" applyFill="1" applyBorder="1" applyAlignment="1" applyProtection="1">
      <alignment horizontal="left" vertical="top" wrapText="1"/>
    </xf>
    <xf numFmtId="2" fontId="31" fillId="0" borderId="1" xfId="0" applyNumberFormat="1" applyFont="1" applyFill="1" applyBorder="1" applyAlignment="1" applyProtection="1">
      <alignment horizontal="left" vertical="top" wrapText="1"/>
    </xf>
    <xf numFmtId="0" fontId="31" fillId="0" borderId="1" xfId="0" applyFont="1" applyFill="1" applyBorder="1" applyAlignment="1" applyProtection="1">
      <alignment horizontal="left" vertical="top" wrapText="1"/>
    </xf>
    <xf numFmtId="173" fontId="41" fillId="4" borderId="20" xfId="0" applyNumberFormat="1" applyFont="1" applyFill="1" applyBorder="1" applyAlignment="1" applyProtection="1">
      <alignment horizontal="center" vertical="center"/>
    </xf>
    <xf numFmtId="173" fontId="41" fillId="4" borderId="3" xfId="0" applyNumberFormat="1" applyFont="1" applyFill="1" applyBorder="1" applyAlignment="1" applyProtection="1">
      <alignment horizontal="center" vertical="center"/>
    </xf>
    <xf numFmtId="173" fontId="41" fillId="4" borderId="4" xfId="0" applyNumberFormat="1" applyFont="1" applyFill="1" applyBorder="1" applyAlignment="1" applyProtection="1">
      <alignment horizontal="center" vertical="center"/>
    </xf>
    <xf numFmtId="173" fontId="41" fillId="5" borderId="20" xfId="0" applyNumberFormat="1" applyFont="1" applyFill="1" applyBorder="1" applyAlignment="1" applyProtection="1">
      <alignment horizontal="center" vertical="center" wrapText="1"/>
    </xf>
    <xf numFmtId="173" fontId="41" fillId="5" borderId="3" xfId="0" applyNumberFormat="1" applyFont="1" applyFill="1" applyBorder="1" applyAlignment="1" applyProtection="1">
      <alignment horizontal="center" vertical="center" wrapText="1"/>
    </xf>
    <xf numFmtId="173" fontId="41" fillId="5" borderId="4" xfId="0" applyNumberFormat="1" applyFont="1" applyFill="1" applyBorder="1" applyAlignment="1" applyProtection="1">
      <alignment horizontal="center" vertical="center" wrapText="1"/>
    </xf>
    <xf numFmtId="2" fontId="31" fillId="0" borderId="34" xfId="0" applyNumberFormat="1" applyFont="1" applyFill="1" applyBorder="1" applyAlignment="1" applyProtection="1">
      <alignment horizontal="left" vertical="top" wrapText="1"/>
    </xf>
    <xf numFmtId="0" fontId="31" fillId="0" borderId="34" xfId="0" applyFont="1" applyFill="1" applyBorder="1" applyAlignment="1" applyProtection="1">
      <alignment horizontal="left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42" fillId="0" borderId="0" xfId="0" applyFont="1" applyAlignment="1" applyProtection="1">
      <alignment horizontal="left" vertical="center"/>
    </xf>
    <xf numFmtId="173" fontId="41" fillId="0" borderId="1" xfId="0" applyNumberFormat="1" applyFont="1" applyFill="1" applyBorder="1" applyAlignment="1" applyProtection="1">
      <alignment horizontal="center" vertical="center" wrapText="1"/>
    </xf>
    <xf numFmtId="173" fontId="41" fillId="0" borderId="21" xfId="0" applyNumberFormat="1" applyFont="1" applyFill="1" applyBorder="1" applyAlignment="1" applyProtection="1">
      <alignment horizontal="center" vertical="center" wrapText="1"/>
    </xf>
    <xf numFmtId="0" fontId="42" fillId="5" borderId="26" xfId="0" applyFont="1" applyFill="1" applyBorder="1" applyAlignment="1" applyProtection="1">
      <alignment vertical="center" wrapText="1"/>
    </xf>
    <xf numFmtId="0" fontId="42" fillId="5" borderId="27" xfId="0" applyFont="1" applyFill="1" applyBorder="1" applyAlignment="1" applyProtection="1">
      <alignment vertical="center" wrapText="1"/>
    </xf>
    <xf numFmtId="0" fontId="42" fillId="5" borderId="22" xfId="0" applyFont="1" applyFill="1" applyBorder="1" applyAlignment="1" applyProtection="1">
      <alignment vertical="center" wrapText="1"/>
    </xf>
    <xf numFmtId="0" fontId="42" fillId="5" borderId="28" xfId="0" applyFont="1" applyFill="1" applyBorder="1" applyAlignment="1" applyProtection="1">
      <alignment vertical="center" wrapText="1"/>
    </xf>
    <xf numFmtId="0" fontId="42" fillId="5" borderId="29" xfId="0" applyFont="1" applyFill="1" applyBorder="1" applyAlignment="1" applyProtection="1">
      <alignment vertical="center" wrapText="1"/>
    </xf>
    <xf numFmtId="0" fontId="42" fillId="5" borderId="30" xfId="0" applyFont="1" applyFill="1" applyBorder="1" applyAlignment="1" applyProtection="1">
      <alignment vertical="center" wrapText="1"/>
    </xf>
    <xf numFmtId="0" fontId="52" fillId="0" borderId="0" xfId="3" applyFont="1" applyAlignment="1" applyProtection="1">
      <alignment horizontal="center" vertical="center"/>
    </xf>
    <xf numFmtId="0" fontId="29" fillId="0" borderId="0" xfId="3" applyFont="1" applyAlignment="1" applyProtection="1">
      <alignment horizontal="right" vertical="center"/>
    </xf>
    <xf numFmtId="0" fontId="29" fillId="0" borderId="0" xfId="3" applyFont="1" applyAlignment="1" applyProtection="1">
      <alignment horizontal="right"/>
    </xf>
    <xf numFmtId="0" fontId="57" fillId="0" borderId="0" xfId="3" applyFont="1" applyFill="1" applyBorder="1" applyAlignment="1" applyProtection="1">
      <alignment horizontal="right" vertical="center"/>
    </xf>
    <xf numFmtId="1" fontId="38" fillId="0" borderId="0" xfId="3" applyNumberFormat="1" applyFont="1" applyFill="1" applyBorder="1" applyAlignment="1" applyProtection="1">
      <alignment horizontal="right" vertical="center" wrapText="1"/>
    </xf>
    <xf numFmtId="1" fontId="38" fillId="0" borderId="2" xfId="3" applyNumberFormat="1" applyFont="1" applyFill="1" applyBorder="1" applyAlignment="1" applyProtection="1">
      <alignment horizontal="right" vertical="center" wrapText="1"/>
    </xf>
    <xf numFmtId="0" fontId="17" fillId="0" borderId="25" xfId="3" applyFont="1" applyFill="1" applyBorder="1" applyAlignment="1" applyProtection="1">
      <alignment horizontal="left" vertical="top" wrapText="1"/>
    </xf>
    <xf numFmtId="0" fontId="20" fillId="4" borderId="1" xfId="3" applyFont="1" applyFill="1" applyBorder="1" applyAlignment="1" applyProtection="1">
      <alignment horizontal="center" vertical="center" wrapText="1"/>
    </xf>
  </cellXfs>
  <cellStyles count="665">
    <cellStyle name="Hyperlink" xfId="28" builtinId="8"/>
    <cellStyle name="Prozent" xfId="2" builtinId="5"/>
    <cellStyle name="Standard" xfId="0" builtinId="0"/>
    <cellStyle name="Standard 2" xfId="3"/>
    <cellStyle name="Standard 3" xfId="4"/>
    <cellStyle name="Standard 3 10" xfId="335"/>
    <cellStyle name="Standard 3 10 2" xfId="401"/>
    <cellStyle name="Standard 3 11" xfId="137"/>
    <cellStyle name="Standard 3 12" xfId="402"/>
    <cellStyle name="Standard 3 2" xfId="8"/>
    <cellStyle name="Standard 3 2 10" xfId="403"/>
    <cellStyle name="Standard 3 2 2" xfId="16"/>
    <cellStyle name="Standard 3 2 2 2" xfId="38"/>
    <cellStyle name="Standard 3 2 2 2 2" xfId="39"/>
    <cellStyle name="Standard 3 2 2 2 2 2" xfId="248"/>
    <cellStyle name="Standard 3 2 2 2 2 3" xfId="404"/>
    <cellStyle name="Standard 3 2 2 2 3" xfId="314"/>
    <cellStyle name="Standard 3 2 2 2 3 2" xfId="405"/>
    <cellStyle name="Standard 3 2 2 2 4" xfId="380"/>
    <cellStyle name="Standard 3 2 2 2 4 2" xfId="406"/>
    <cellStyle name="Standard 3 2 2 2 5" xfId="182"/>
    <cellStyle name="Standard 3 2 2 2 6" xfId="407"/>
    <cellStyle name="Standard 3 2 2 3" xfId="40"/>
    <cellStyle name="Standard 3 2 2 3 2" xfId="215"/>
    <cellStyle name="Standard 3 2 2 3 3" xfId="408"/>
    <cellStyle name="Standard 3 2 2 4" xfId="281"/>
    <cellStyle name="Standard 3 2 2 4 2" xfId="409"/>
    <cellStyle name="Standard 3 2 2 5" xfId="347"/>
    <cellStyle name="Standard 3 2 2 5 2" xfId="410"/>
    <cellStyle name="Standard 3 2 2 6" xfId="149"/>
    <cellStyle name="Standard 3 2 2 7" xfId="411"/>
    <cellStyle name="Standard 3 2 3" xfId="24"/>
    <cellStyle name="Standard 3 2 3 2" xfId="41"/>
    <cellStyle name="Standard 3 2 3 2 2" xfId="42"/>
    <cellStyle name="Standard 3 2 3 2 2 2" xfId="256"/>
    <cellStyle name="Standard 3 2 3 2 2 3" xfId="412"/>
    <cellStyle name="Standard 3 2 3 2 3" xfId="322"/>
    <cellStyle name="Standard 3 2 3 2 3 2" xfId="413"/>
    <cellStyle name="Standard 3 2 3 2 4" xfId="388"/>
    <cellStyle name="Standard 3 2 3 2 4 2" xfId="414"/>
    <cellStyle name="Standard 3 2 3 2 5" xfId="190"/>
    <cellStyle name="Standard 3 2 3 2 6" xfId="415"/>
    <cellStyle name="Standard 3 2 3 3" xfId="43"/>
    <cellStyle name="Standard 3 2 3 3 2" xfId="223"/>
    <cellStyle name="Standard 3 2 3 3 3" xfId="416"/>
    <cellStyle name="Standard 3 2 3 4" xfId="289"/>
    <cellStyle name="Standard 3 2 3 4 2" xfId="417"/>
    <cellStyle name="Standard 3 2 3 5" xfId="355"/>
    <cellStyle name="Standard 3 2 3 5 2" xfId="418"/>
    <cellStyle name="Standard 3 2 3 6" xfId="157"/>
    <cellStyle name="Standard 3 2 3 7" xfId="419"/>
    <cellStyle name="Standard 3 2 4" xfId="29"/>
    <cellStyle name="Standard 3 2 4 2" xfId="44"/>
    <cellStyle name="Standard 3 2 4 2 2" xfId="45"/>
    <cellStyle name="Standard 3 2 4 2 2 2" xfId="260"/>
    <cellStyle name="Standard 3 2 4 2 2 3" xfId="420"/>
    <cellStyle name="Standard 3 2 4 2 3" xfId="326"/>
    <cellStyle name="Standard 3 2 4 2 3 2" xfId="421"/>
    <cellStyle name="Standard 3 2 4 2 4" xfId="392"/>
    <cellStyle name="Standard 3 2 4 2 4 2" xfId="422"/>
    <cellStyle name="Standard 3 2 4 2 5" xfId="194"/>
    <cellStyle name="Standard 3 2 4 2 6" xfId="423"/>
    <cellStyle name="Standard 3 2 4 3" xfId="46"/>
    <cellStyle name="Standard 3 2 4 3 2" xfId="227"/>
    <cellStyle name="Standard 3 2 4 3 3" xfId="424"/>
    <cellStyle name="Standard 3 2 4 4" xfId="293"/>
    <cellStyle name="Standard 3 2 4 4 2" xfId="425"/>
    <cellStyle name="Standard 3 2 4 5" xfId="359"/>
    <cellStyle name="Standard 3 2 4 5 2" xfId="426"/>
    <cellStyle name="Standard 3 2 4 6" xfId="161"/>
    <cellStyle name="Standard 3 2 4 7" xfId="427"/>
    <cellStyle name="Standard 3 2 5" xfId="47"/>
    <cellStyle name="Standard 3 2 5 2" xfId="48"/>
    <cellStyle name="Standard 3 2 5 2 2" xfId="240"/>
    <cellStyle name="Standard 3 2 5 2 3" xfId="428"/>
    <cellStyle name="Standard 3 2 5 3" xfId="306"/>
    <cellStyle name="Standard 3 2 5 3 2" xfId="429"/>
    <cellStyle name="Standard 3 2 5 4" xfId="372"/>
    <cellStyle name="Standard 3 2 5 4 2" xfId="430"/>
    <cellStyle name="Standard 3 2 5 5" xfId="174"/>
    <cellStyle name="Standard 3 2 5 6" xfId="431"/>
    <cellStyle name="Standard 3 2 6" xfId="49"/>
    <cellStyle name="Standard 3 2 6 2" xfId="207"/>
    <cellStyle name="Standard 3 2 6 3" xfId="432"/>
    <cellStyle name="Standard 3 2 7" xfId="273"/>
    <cellStyle name="Standard 3 2 7 2" xfId="433"/>
    <cellStyle name="Standard 3 2 8" xfId="339"/>
    <cellStyle name="Standard 3 2 8 2" xfId="434"/>
    <cellStyle name="Standard 3 2 9" xfId="141"/>
    <cellStyle name="Standard 3 3" xfId="12"/>
    <cellStyle name="Standard 3 3 2" xfId="50"/>
    <cellStyle name="Standard 3 3 2 2" xfId="51"/>
    <cellStyle name="Standard 3 3 2 2 2" xfId="244"/>
    <cellStyle name="Standard 3 3 2 2 3" xfId="435"/>
    <cellStyle name="Standard 3 3 2 3" xfId="310"/>
    <cellStyle name="Standard 3 3 2 3 2" xfId="436"/>
    <cellStyle name="Standard 3 3 2 4" xfId="376"/>
    <cellStyle name="Standard 3 3 2 4 2" xfId="437"/>
    <cellStyle name="Standard 3 3 2 5" xfId="178"/>
    <cellStyle name="Standard 3 3 2 6" xfId="438"/>
    <cellStyle name="Standard 3 3 3" xfId="52"/>
    <cellStyle name="Standard 3 3 3 2" xfId="211"/>
    <cellStyle name="Standard 3 3 3 3" xfId="439"/>
    <cellStyle name="Standard 3 3 4" xfId="277"/>
    <cellStyle name="Standard 3 3 4 2" xfId="440"/>
    <cellStyle name="Standard 3 3 5" xfId="343"/>
    <cellStyle name="Standard 3 3 5 2" xfId="441"/>
    <cellStyle name="Standard 3 3 6" xfId="145"/>
    <cellStyle name="Standard 3 3 7" xfId="442"/>
    <cellStyle name="Standard 3 4" xfId="20"/>
    <cellStyle name="Standard 3 4 2" xfId="53"/>
    <cellStyle name="Standard 3 4 2 2" xfId="54"/>
    <cellStyle name="Standard 3 4 2 2 2" xfId="252"/>
    <cellStyle name="Standard 3 4 2 2 3" xfId="443"/>
    <cellStyle name="Standard 3 4 2 3" xfId="318"/>
    <cellStyle name="Standard 3 4 2 3 2" xfId="444"/>
    <cellStyle name="Standard 3 4 2 4" xfId="384"/>
    <cellStyle name="Standard 3 4 2 4 2" xfId="445"/>
    <cellStyle name="Standard 3 4 2 5" xfId="186"/>
    <cellStyle name="Standard 3 4 2 6" xfId="446"/>
    <cellStyle name="Standard 3 4 3" xfId="55"/>
    <cellStyle name="Standard 3 4 3 2" xfId="219"/>
    <cellStyle name="Standard 3 4 3 3" xfId="447"/>
    <cellStyle name="Standard 3 4 4" xfId="285"/>
    <cellStyle name="Standard 3 4 4 2" xfId="448"/>
    <cellStyle name="Standard 3 4 5" xfId="351"/>
    <cellStyle name="Standard 3 4 5 2" xfId="449"/>
    <cellStyle name="Standard 3 4 6" xfId="153"/>
    <cellStyle name="Standard 3 4 7" xfId="450"/>
    <cellStyle name="Standard 3 5" xfId="30"/>
    <cellStyle name="Standard 3 5 2" xfId="56"/>
    <cellStyle name="Standard 3 5 2 2" xfId="57"/>
    <cellStyle name="Standard 3 5 2 2 2" xfId="261"/>
    <cellStyle name="Standard 3 5 2 2 3" xfId="451"/>
    <cellStyle name="Standard 3 5 2 3" xfId="327"/>
    <cellStyle name="Standard 3 5 2 3 2" xfId="452"/>
    <cellStyle name="Standard 3 5 2 4" xfId="393"/>
    <cellStyle name="Standard 3 5 2 4 2" xfId="453"/>
    <cellStyle name="Standard 3 5 2 5" xfId="195"/>
    <cellStyle name="Standard 3 5 2 6" xfId="454"/>
    <cellStyle name="Standard 3 5 3" xfId="58"/>
    <cellStyle name="Standard 3 5 3 2" xfId="228"/>
    <cellStyle name="Standard 3 5 3 3" xfId="455"/>
    <cellStyle name="Standard 3 5 4" xfId="294"/>
    <cellStyle name="Standard 3 5 4 2" xfId="456"/>
    <cellStyle name="Standard 3 5 5" xfId="360"/>
    <cellStyle name="Standard 3 5 5 2" xfId="457"/>
    <cellStyle name="Standard 3 5 6" xfId="162"/>
    <cellStyle name="Standard 3 5 7" xfId="458"/>
    <cellStyle name="Standard 3 6" xfId="31"/>
    <cellStyle name="Standard 3 6 2" xfId="59"/>
    <cellStyle name="Standard 3 6 2 2" xfId="60"/>
    <cellStyle name="Standard 3 6 2 2 2" xfId="262"/>
    <cellStyle name="Standard 3 6 2 2 3" xfId="459"/>
    <cellStyle name="Standard 3 6 2 3" xfId="328"/>
    <cellStyle name="Standard 3 6 2 3 2" xfId="460"/>
    <cellStyle name="Standard 3 6 2 4" xfId="394"/>
    <cellStyle name="Standard 3 6 2 4 2" xfId="461"/>
    <cellStyle name="Standard 3 6 2 5" xfId="196"/>
    <cellStyle name="Standard 3 6 2 6" xfId="462"/>
    <cellStyle name="Standard 3 6 3" xfId="61"/>
    <cellStyle name="Standard 3 6 3 2" xfId="229"/>
    <cellStyle name="Standard 3 6 3 3" xfId="463"/>
    <cellStyle name="Standard 3 6 4" xfId="295"/>
    <cellStyle name="Standard 3 6 4 2" xfId="464"/>
    <cellStyle name="Standard 3 6 5" xfId="361"/>
    <cellStyle name="Standard 3 6 5 2" xfId="465"/>
    <cellStyle name="Standard 3 6 6" xfId="163"/>
    <cellStyle name="Standard 3 6 7" xfId="466"/>
    <cellStyle name="Standard 3 7" xfId="62"/>
    <cellStyle name="Standard 3 7 2" xfId="63"/>
    <cellStyle name="Standard 3 7 2 2" xfId="236"/>
    <cellStyle name="Standard 3 7 2 3" xfId="467"/>
    <cellStyle name="Standard 3 7 3" xfId="302"/>
    <cellStyle name="Standard 3 7 3 2" xfId="468"/>
    <cellStyle name="Standard 3 7 4" xfId="368"/>
    <cellStyle name="Standard 3 7 4 2" xfId="469"/>
    <cellStyle name="Standard 3 7 5" xfId="170"/>
    <cellStyle name="Standard 3 7 6" xfId="470"/>
    <cellStyle name="Standard 3 8" xfId="64"/>
    <cellStyle name="Standard 3 8 2" xfId="203"/>
    <cellStyle name="Standard 3 8 3" xfId="471"/>
    <cellStyle name="Standard 3 9" xfId="269"/>
    <cellStyle name="Standard 3 9 2" xfId="472"/>
    <cellStyle name="Standard 4" xfId="5"/>
    <cellStyle name="Standard 4 10" xfId="138"/>
    <cellStyle name="Standard 4 11" xfId="473"/>
    <cellStyle name="Standard 4 2" xfId="9"/>
    <cellStyle name="Standard 4 2 10" xfId="474"/>
    <cellStyle name="Standard 4 2 2" xfId="17"/>
    <cellStyle name="Standard 4 2 2 2" xfId="65"/>
    <cellStyle name="Standard 4 2 2 2 2" xfId="66"/>
    <cellStyle name="Standard 4 2 2 2 2 2" xfId="249"/>
    <cellStyle name="Standard 4 2 2 2 2 3" xfId="475"/>
    <cellStyle name="Standard 4 2 2 2 3" xfId="315"/>
    <cellStyle name="Standard 4 2 2 2 3 2" xfId="476"/>
    <cellStyle name="Standard 4 2 2 2 4" xfId="381"/>
    <cellStyle name="Standard 4 2 2 2 4 2" xfId="477"/>
    <cellStyle name="Standard 4 2 2 2 5" xfId="183"/>
    <cellStyle name="Standard 4 2 2 2 6" xfId="478"/>
    <cellStyle name="Standard 4 2 2 3" xfId="67"/>
    <cellStyle name="Standard 4 2 2 3 2" xfId="216"/>
    <cellStyle name="Standard 4 2 2 3 3" xfId="479"/>
    <cellStyle name="Standard 4 2 2 4" xfId="282"/>
    <cellStyle name="Standard 4 2 2 4 2" xfId="480"/>
    <cellStyle name="Standard 4 2 2 5" xfId="348"/>
    <cellStyle name="Standard 4 2 2 5 2" xfId="481"/>
    <cellStyle name="Standard 4 2 2 6" xfId="150"/>
    <cellStyle name="Standard 4 2 2 7" xfId="482"/>
    <cellStyle name="Standard 4 2 3" xfId="25"/>
    <cellStyle name="Standard 4 2 3 2" xfId="68"/>
    <cellStyle name="Standard 4 2 3 2 2" xfId="69"/>
    <cellStyle name="Standard 4 2 3 2 2 2" xfId="257"/>
    <cellStyle name="Standard 4 2 3 2 2 3" xfId="483"/>
    <cellStyle name="Standard 4 2 3 2 3" xfId="323"/>
    <cellStyle name="Standard 4 2 3 2 3 2" xfId="484"/>
    <cellStyle name="Standard 4 2 3 2 4" xfId="389"/>
    <cellStyle name="Standard 4 2 3 2 4 2" xfId="485"/>
    <cellStyle name="Standard 4 2 3 2 5" xfId="191"/>
    <cellStyle name="Standard 4 2 3 2 6" xfId="486"/>
    <cellStyle name="Standard 4 2 3 3" xfId="70"/>
    <cellStyle name="Standard 4 2 3 3 2" xfId="224"/>
    <cellStyle name="Standard 4 2 3 3 3" xfId="487"/>
    <cellStyle name="Standard 4 2 3 4" xfId="290"/>
    <cellStyle name="Standard 4 2 3 4 2" xfId="488"/>
    <cellStyle name="Standard 4 2 3 5" xfId="356"/>
    <cellStyle name="Standard 4 2 3 5 2" xfId="489"/>
    <cellStyle name="Standard 4 2 3 6" xfId="158"/>
    <cellStyle name="Standard 4 2 3 7" xfId="490"/>
    <cellStyle name="Standard 4 2 4" xfId="32"/>
    <cellStyle name="Standard 4 2 4 2" xfId="71"/>
    <cellStyle name="Standard 4 2 4 2 2" xfId="72"/>
    <cellStyle name="Standard 4 2 4 2 2 2" xfId="263"/>
    <cellStyle name="Standard 4 2 4 2 2 3" xfId="491"/>
    <cellStyle name="Standard 4 2 4 2 3" xfId="329"/>
    <cellStyle name="Standard 4 2 4 2 3 2" xfId="492"/>
    <cellStyle name="Standard 4 2 4 2 4" xfId="395"/>
    <cellStyle name="Standard 4 2 4 2 4 2" xfId="493"/>
    <cellStyle name="Standard 4 2 4 2 5" xfId="197"/>
    <cellStyle name="Standard 4 2 4 2 6" xfId="494"/>
    <cellStyle name="Standard 4 2 4 3" xfId="73"/>
    <cellStyle name="Standard 4 2 4 3 2" xfId="230"/>
    <cellStyle name="Standard 4 2 4 3 3" xfId="495"/>
    <cellStyle name="Standard 4 2 4 4" xfId="296"/>
    <cellStyle name="Standard 4 2 4 4 2" xfId="496"/>
    <cellStyle name="Standard 4 2 4 5" xfId="362"/>
    <cellStyle name="Standard 4 2 4 5 2" xfId="497"/>
    <cellStyle name="Standard 4 2 4 6" xfId="164"/>
    <cellStyle name="Standard 4 2 4 7" xfId="498"/>
    <cellStyle name="Standard 4 2 5" xfId="74"/>
    <cellStyle name="Standard 4 2 5 2" xfId="75"/>
    <cellStyle name="Standard 4 2 5 2 2" xfId="241"/>
    <cellStyle name="Standard 4 2 5 2 3" xfId="499"/>
    <cellStyle name="Standard 4 2 5 3" xfId="307"/>
    <cellStyle name="Standard 4 2 5 3 2" xfId="500"/>
    <cellStyle name="Standard 4 2 5 4" xfId="373"/>
    <cellStyle name="Standard 4 2 5 4 2" xfId="501"/>
    <cellStyle name="Standard 4 2 5 5" xfId="175"/>
    <cellStyle name="Standard 4 2 5 6" xfId="502"/>
    <cellStyle name="Standard 4 2 6" xfId="76"/>
    <cellStyle name="Standard 4 2 6 2" xfId="208"/>
    <cellStyle name="Standard 4 2 6 3" xfId="503"/>
    <cellStyle name="Standard 4 2 7" xfId="274"/>
    <cellStyle name="Standard 4 2 7 2" xfId="504"/>
    <cellStyle name="Standard 4 2 8" xfId="340"/>
    <cellStyle name="Standard 4 2 8 2" xfId="505"/>
    <cellStyle name="Standard 4 2 9" xfId="142"/>
    <cellStyle name="Standard 4 3" xfId="13"/>
    <cellStyle name="Standard 4 3 2" xfId="77"/>
    <cellStyle name="Standard 4 3 2 2" xfId="78"/>
    <cellStyle name="Standard 4 3 2 2 2" xfId="245"/>
    <cellStyle name="Standard 4 3 2 2 3" xfId="506"/>
    <cellStyle name="Standard 4 3 2 3" xfId="311"/>
    <cellStyle name="Standard 4 3 2 3 2" xfId="507"/>
    <cellStyle name="Standard 4 3 2 4" xfId="377"/>
    <cellStyle name="Standard 4 3 2 4 2" xfId="508"/>
    <cellStyle name="Standard 4 3 2 5" xfId="179"/>
    <cellStyle name="Standard 4 3 2 6" xfId="509"/>
    <cellStyle name="Standard 4 3 3" xfId="79"/>
    <cellStyle name="Standard 4 3 3 2" xfId="212"/>
    <cellStyle name="Standard 4 3 3 3" xfId="510"/>
    <cellStyle name="Standard 4 3 4" xfId="278"/>
    <cellStyle name="Standard 4 3 4 2" xfId="511"/>
    <cellStyle name="Standard 4 3 5" xfId="344"/>
    <cellStyle name="Standard 4 3 5 2" xfId="512"/>
    <cellStyle name="Standard 4 3 6" xfId="146"/>
    <cellStyle name="Standard 4 3 7" xfId="513"/>
    <cellStyle name="Standard 4 4" xfId="21"/>
    <cellStyle name="Standard 4 4 2" xfId="80"/>
    <cellStyle name="Standard 4 4 2 2" xfId="81"/>
    <cellStyle name="Standard 4 4 2 2 2" xfId="253"/>
    <cellStyle name="Standard 4 4 2 2 3" xfId="514"/>
    <cellStyle name="Standard 4 4 2 3" xfId="319"/>
    <cellStyle name="Standard 4 4 2 3 2" xfId="515"/>
    <cellStyle name="Standard 4 4 2 4" xfId="385"/>
    <cellStyle name="Standard 4 4 2 4 2" xfId="516"/>
    <cellStyle name="Standard 4 4 2 5" xfId="187"/>
    <cellStyle name="Standard 4 4 2 6" xfId="517"/>
    <cellStyle name="Standard 4 4 3" xfId="82"/>
    <cellStyle name="Standard 4 4 3 2" xfId="220"/>
    <cellStyle name="Standard 4 4 3 3" xfId="518"/>
    <cellStyle name="Standard 4 4 4" xfId="286"/>
    <cellStyle name="Standard 4 4 4 2" xfId="519"/>
    <cellStyle name="Standard 4 4 5" xfId="352"/>
    <cellStyle name="Standard 4 4 5 2" xfId="520"/>
    <cellStyle name="Standard 4 4 6" xfId="154"/>
    <cellStyle name="Standard 4 4 7" xfId="521"/>
    <cellStyle name="Standard 4 5" xfId="33"/>
    <cellStyle name="Standard 4 5 2" xfId="83"/>
    <cellStyle name="Standard 4 5 2 2" xfId="84"/>
    <cellStyle name="Standard 4 5 2 2 2" xfId="264"/>
    <cellStyle name="Standard 4 5 2 2 3" xfId="522"/>
    <cellStyle name="Standard 4 5 2 3" xfId="330"/>
    <cellStyle name="Standard 4 5 2 3 2" xfId="523"/>
    <cellStyle name="Standard 4 5 2 4" xfId="396"/>
    <cellStyle name="Standard 4 5 2 4 2" xfId="524"/>
    <cellStyle name="Standard 4 5 2 5" xfId="198"/>
    <cellStyle name="Standard 4 5 2 6" xfId="525"/>
    <cellStyle name="Standard 4 5 3" xfId="85"/>
    <cellStyle name="Standard 4 5 3 2" xfId="231"/>
    <cellStyle name="Standard 4 5 3 3" xfId="526"/>
    <cellStyle name="Standard 4 5 4" xfId="297"/>
    <cellStyle name="Standard 4 5 4 2" xfId="527"/>
    <cellStyle name="Standard 4 5 5" xfId="363"/>
    <cellStyle name="Standard 4 5 5 2" xfId="528"/>
    <cellStyle name="Standard 4 5 6" xfId="165"/>
    <cellStyle name="Standard 4 5 7" xfId="529"/>
    <cellStyle name="Standard 4 6" xfId="86"/>
    <cellStyle name="Standard 4 6 2" xfId="87"/>
    <cellStyle name="Standard 4 6 2 2" xfId="237"/>
    <cellStyle name="Standard 4 6 2 3" xfId="530"/>
    <cellStyle name="Standard 4 6 3" xfId="303"/>
    <cellStyle name="Standard 4 6 3 2" xfId="531"/>
    <cellStyle name="Standard 4 6 4" xfId="369"/>
    <cellStyle name="Standard 4 6 4 2" xfId="532"/>
    <cellStyle name="Standard 4 6 5" xfId="171"/>
    <cellStyle name="Standard 4 6 6" xfId="533"/>
    <cellStyle name="Standard 4 7" xfId="88"/>
    <cellStyle name="Standard 4 7 2" xfId="204"/>
    <cellStyle name="Standard 4 7 3" xfId="534"/>
    <cellStyle name="Standard 4 8" xfId="270"/>
    <cellStyle name="Standard 4 8 2" xfId="535"/>
    <cellStyle name="Standard 4 9" xfId="336"/>
    <cellStyle name="Standard 4 9 2" xfId="536"/>
    <cellStyle name="Standard 5" xfId="6"/>
    <cellStyle name="Standard 5 10" xfId="139"/>
    <cellStyle name="Standard 5 11" xfId="537"/>
    <cellStyle name="Standard 5 2" xfId="10"/>
    <cellStyle name="Standard 5 2 10" xfId="538"/>
    <cellStyle name="Standard 5 2 2" xfId="18"/>
    <cellStyle name="Standard 5 2 2 2" xfId="89"/>
    <cellStyle name="Standard 5 2 2 2 2" xfId="90"/>
    <cellStyle name="Standard 5 2 2 2 2 2" xfId="250"/>
    <cellStyle name="Standard 5 2 2 2 2 3" xfId="539"/>
    <cellStyle name="Standard 5 2 2 2 3" xfId="316"/>
    <cellStyle name="Standard 5 2 2 2 3 2" xfId="540"/>
    <cellStyle name="Standard 5 2 2 2 4" xfId="382"/>
    <cellStyle name="Standard 5 2 2 2 4 2" xfId="541"/>
    <cellStyle name="Standard 5 2 2 2 5" xfId="184"/>
    <cellStyle name="Standard 5 2 2 2 6" xfId="542"/>
    <cellStyle name="Standard 5 2 2 3" xfId="91"/>
    <cellStyle name="Standard 5 2 2 3 2" xfId="217"/>
    <cellStyle name="Standard 5 2 2 3 3" xfId="543"/>
    <cellStyle name="Standard 5 2 2 4" xfId="283"/>
    <cellStyle name="Standard 5 2 2 4 2" xfId="544"/>
    <cellStyle name="Standard 5 2 2 5" xfId="349"/>
    <cellStyle name="Standard 5 2 2 5 2" xfId="545"/>
    <cellStyle name="Standard 5 2 2 6" xfId="151"/>
    <cellStyle name="Standard 5 2 2 7" xfId="546"/>
    <cellStyle name="Standard 5 2 3" xfId="26"/>
    <cellStyle name="Standard 5 2 3 2" xfId="92"/>
    <cellStyle name="Standard 5 2 3 2 2" xfId="93"/>
    <cellStyle name="Standard 5 2 3 2 2 2" xfId="258"/>
    <cellStyle name="Standard 5 2 3 2 2 3" xfId="547"/>
    <cellStyle name="Standard 5 2 3 2 3" xfId="324"/>
    <cellStyle name="Standard 5 2 3 2 3 2" xfId="548"/>
    <cellStyle name="Standard 5 2 3 2 4" xfId="390"/>
    <cellStyle name="Standard 5 2 3 2 4 2" xfId="549"/>
    <cellStyle name="Standard 5 2 3 2 5" xfId="192"/>
    <cellStyle name="Standard 5 2 3 2 6" xfId="550"/>
    <cellStyle name="Standard 5 2 3 3" xfId="94"/>
    <cellStyle name="Standard 5 2 3 3 2" xfId="225"/>
    <cellStyle name="Standard 5 2 3 3 3" xfId="551"/>
    <cellStyle name="Standard 5 2 3 4" xfId="291"/>
    <cellStyle name="Standard 5 2 3 4 2" xfId="552"/>
    <cellStyle name="Standard 5 2 3 5" xfId="357"/>
    <cellStyle name="Standard 5 2 3 5 2" xfId="553"/>
    <cellStyle name="Standard 5 2 3 6" xfId="159"/>
    <cellStyle name="Standard 5 2 3 7" xfId="554"/>
    <cellStyle name="Standard 5 2 4" xfId="34"/>
    <cellStyle name="Standard 5 2 4 2" xfId="95"/>
    <cellStyle name="Standard 5 2 4 2 2" xfId="96"/>
    <cellStyle name="Standard 5 2 4 2 2 2" xfId="265"/>
    <cellStyle name="Standard 5 2 4 2 2 3" xfId="555"/>
    <cellStyle name="Standard 5 2 4 2 3" xfId="331"/>
    <cellStyle name="Standard 5 2 4 2 3 2" xfId="556"/>
    <cellStyle name="Standard 5 2 4 2 4" xfId="397"/>
    <cellStyle name="Standard 5 2 4 2 4 2" xfId="557"/>
    <cellStyle name="Standard 5 2 4 2 5" xfId="199"/>
    <cellStyle name="Standard 5 2 4 2 6" xfId="558"/>
    <cellStyle name="Standard 5 2 4 3" xfId="97"/>
    <cellStyle name="Standard 5 2 4 3 2" xfId="232"/>
    <cellStyle name="Standard 5 2 4 3 3" xfId="559"/>
    <cellStyle name="Standard 5 2 4 4" xfId="298"/>
    <cellStyle name="Standard 5 2 4 4 2" xfId="560"/>
    <cellStyle name="Standard 5 2 4 5" xfId="364"/>
    <cellStyle name="Standard 5 2 4 5 2" xfId="561"/>
    <cellStyle name="Standard 5 2 4 6" xfId="166"/>
    <cellStyle name="Standard 5 2 4 7" xfId="562"/>
    <cellStyle name="Standard 5 2 5" xfId="98"/>
    <cellStyle name="Standard 5 2 5 2" xfId="99"/>
    <cellStyle name="Standard 5 2 5 2 2" xfId="242"/>
    <cellStyle name="Standard 5 2 5 2 3" xfId="563"/>
    <cellStyle name="Standard 5 2 5 3" xfId="308"/>
    <cellStyle name="Standard 5 2 5 3 2" xfId="564"/>
    <cellStyle name="Standard 5 2 5 4" xfId="374"/>
    <cellStyle name="Standard 5 2 5 4 2" xfId="565"/>
    <cellStyle name="Standard 5 2 5 5" xfId="176"/>
    <cellStyle name="Standard 5 2 5 6" xfId="566"/>
    <cellStyle name="Standard 5 2 6" xfId="100"/>
    <cellStyle name="Standard 5 2 6 2" xfId="209"/>
    <cellStyle name="Standard 5 2 6 3" xfId="567"/>
    <cellStyle name="Standard 5 2 7" xfId="275"/>
    <cellStyle name="Standard 5 2 7 2" xfId="568"/>
    <cellStyle name="Standard 5 2 8" xfId="341"/>
    <cellStyle name="Standard 5 2 8 2" xfId="569"/>
    <cellStyle name="Standard 5 2 9" xfId="143"/>
    <cellStyle name="Standard 5 3" xfId="14"/>
    <cellStyle name="Standard 5 3 2" xfId="101"/>
    <cellStyle name="Standard 5 3 2 2" xfId="102"/>
    <cellStyle name="Standard 5 3 2 2 2" xfId="246"/>
    <cellStyle name="Standard 5 3 2 2 3" xfId="570"/>
    <cellStyle name="Standard 5 3 2 3" xfId="312"/>
    <cellStyle name="Standard 5 3 2 3 2" xfId="571"/>
    <cellStyle name="Standard 5 3 2 4" xfId="378"/>
    <cellStyle name="Standard 5 3 2 4 2" xfId="572"/>
    <cellStyle name="Standard 5 3 2 5" xfId="180"/>
    <cellStyle name="Standard 5 3 2 6" xfId="573"/>
    <cellStyle name="Standard 5 3 3" xfId="103"/>
    <cellStyle name="Standard 5 3 3 2" xfId="213"/>
    <cellStyle name="Standard 5 3 3 3" xfId="574"/>
    <cellStyle name="Standard 5 3 4" xfId="279"/>
    <cellStyle name="Standard 5 3 4 2" xfId="575"/>
    <cellStyle name="Standard 5 3 5" xfId="345"/>
    <cellStyle name="Standard 5 3 5 2" xfId="576"/>
    <cellStyle name="Standard 5 3 6" xfId="147"/>
    <cellStyle name="Standard 5 3 7" xfId="577"/>
    <cellStyle name="Standard 5 4" xfId="22"/>
    <cellStyle name="Standard 5 4 2" xfId="104"/>
    <cellStyle name="Standard 5 4 2 2" xfId="105"/>
    <cellStyle name="Standard 5 4 2 2 2" xfId="254"/>
    <cellStyle name="Standard 5 4 2 2 3" xfId="578"/>
    <cellStyle name="Standard 5 4 2 3" xfId="320"/>
    <cellStyle name="Standard 5 4 2 3 2" xfId="579"/>
    <cellStyle name="Standard 5 4 2 4" xfId="386"/>
    <cellStyle name="Standard 5 4 2 4 2" xfId="580"/>
    <cellStyle name="Standard 5 4 2 5" xfId="188"/>
    <cellStyle name="Standard 5 4 2 6" xfId="581"/>
    <cellStyle name="Standard 5 4 3" xfId="106"/>
    <cellStyle name="Standard 5 4 3 2" xfId="221"/>
    <cellStyle name="Standard 5 4 3 3" xfId="582"/>
    <cellStyle name="Standard 5 4 4" xfId="287"/>
    <cellStyle name="Standard 5 4 4 2" xfId="583"/>
    <cellStyle name="Standard 5 4 5" xfId="353"/>
    <cellStyle name="Standard 5 4 5 2" xfId="584"/>
    <cellStyle name="Standard 5 4 6" xfId="155"/>
    <cellStyle name="Standard 5 4 7" xfId="585"/>
    <cellStyle name="Standard 5 5" xfId="35"/>
    <cellStyle name="Standard 5 5 2" xfId="107"/>
    <cellStyle name="Standard 5 5 2 2" xfId="108"/>
    <cellStyle name="Standard 5 5 2 2 2" xfId="266"/>
    <cellStyle name="Standard 5 5 2 2 3" xfId="586"/>
    <cellStyle name="Standard 5 5 2 3" xfId="332"/>
    <cellStyle name="Standard 5 5 2 3 2" xfId="587"/>
    <cellStyle name="Standard 5 5 2 4" xfId="398"/>
    <cellStyle name="Standard 5 5 2 4 2" xfId="588"/>
    <cellStyle name="Standard 5 5 2 5" xfId="200"/>
    <cellStyle name="Standard 5 5 2 6" xfId="589"/>
    <cellStyle name="Standard 5 5 3" xfId="109"/>
    <cellStyle name="Standard 5 5 3 2" xfId="233"/>
    <cellStyle name="Standard 5 5 3 3" xfId="590"/>
    <cellStyle name="Standard 5 5 4" xfId="299"/>
    <cellStyle name="Standard 5 5 4 2" xfId="591"/>
    <cellStyle name="Standard 5 5 5" xfId="365"/>
    <cellStyle name="Standard 5 5 5 2" xfId="592"/>
    <cellStyle name="Standard 5 5 6" xfId="167"/>
    <cellStyle name="Standard 5 5 7" xfId="593"/>
    <cellStyle name="Standard 5 6" xfId="110"/>
    <cellStyle name="Standard 5 6 2" xfId="111"/>
    <cellStyle name="Standard 5 6 2 2" xfId="238"/>
    <cellStyle name="Standard 5 6 2 3" xfId="594"/>
    <cellStyle name="Standard 5 6 3" xfId="304"/>
    <cellStyle name="Standard 5 6 3 2" xfId="595"/>
    <cellStyle name="Standard 5 6 4" xfId="370"/>
    <cellStyle name="Standard 5 6 4 2" xfId="596"/>
    <cellStyle name="Standard 5 6 5" xfId="172"/>
    <cellStyle name="Standard 5 6 6" xfId="597"/>
    <cellStyle name="Standard 5 7" xfId="112"/>
    <cellStyle name="Standard 5 7 2" xfId="205"/>
    <cellStyle name="Standard 5 7 3" xfId="598"/>
    <cellStyle name="Standard 5 8" xfId="271"/>
    <cellStyle name="Standard 5 8 2" xfId="599"/>
    <cellStyle name="Standard 5 9" xfId="337"/>
    <cellStyle name="Standard 5 9 2" xfId="600"/>
    <cellStyle name="Standard 6" xfId="7"/>
    <cellStyle name="Standard 6 10" xfId="140"/>
    <cellStyle name="Standard 6 11" xfId="601"/>
    <cellStyle name="Standard 6 2" xfId="11"/>
    <cellStyle name="Standard 6 2 10" xfId="602"/>
    <cellStyle name="Standard 6 2 2" xfId="19"/>
    <cellStyle name="Standard 6 2 2 2" xfId="113"/>
    <cellStyle name="Standard 6 2 2 2 2" xfId="114"/>
    <cellStyle name="Standard 6 2 2 2 2 2" xfId="251"/>
    <cellStyle name="Standard 6 2 2 2 2 3" xfId="603"/>
    <cellStyle name="Standard 6 2 2 2 3" xfId="317"/>
    <cellStyle name="Standard 6 2 2 2 3 2" xfId="604"/>
    <cellStyle name="Standard 6 2 2 2 4" xfId="383"/>
    <cellStyle name="Standard 6 2 2 2 4 2" xfId="605"/>
    <cellStyle name="Standard 6 2 2 2 5" xfId="185"/>
    <cellStyle name="Standard 6 2 2 2 6" xfId="606"/>
    <cellStyle name="Standard 6 2 2 3" xfId="115"/>
    <cellStyle name="Standard 6 2 2 3 2" xfId="218"/>
    <cellStyle name="Standard 6 2 2 3 3" xfId="607"/>
    <cellStyle name="Standard 6 2 2 4" xfId="284"/>
    <cellStyle name="Standard 6 2 2 4 2" xfId="608"/>
    <cellStyle name="Standard 6 2 2 5" xfId="350"/>
    <cellStyle name="Standard 6 2 2 5 2" xfId="609"/>
    <cellStyle name="Standard 6 2 2 6" xfId="152"/>
    <cellStyle name="Standard 6 2 2 7" xfId="610"/>
    <cellStyle name="Standard 6 2 3" xfId="27"/>
    <cellStyle name="Standard 6 2 3 2" xfId="116"/>
    <cellStyle name="Standard 6 2 3 2 2" xfId="117"/>
    <cellStyle name="Standard 6 2 3 2 2 2" xfId="259"/>
    <cellStyle name="Standard 6 2 3 2 2 3" xfId="611"/>
    <cellStyle name="Standard 6 2 3 2 3" xfId="325"/>
    <cellStyle name="Standard 6 2 3 2 3 2" xfId="612"/>
    <cellStyle name="Standard 6 2 3 2 4" xfId="391"/>
    <cellStyle name="Standard 6 2 3 2 4 2" xfId="613"/>
    <cellStyle name="Standard 6 2 3 2 5" xfId="193"/>
    <cellStyle name="Standard 6 2 3 2 6" xfId="614"/>
    <cellStyle name="Standard 6 2 3 3" xfId="118"/>
    <cellStyle name="Standard 6 2 3 3 2" xfId="226"/>
    <cellStyle name="Standard 6 2 3 3 3" xfId="615"/>
    <cellStyle name="Standard 6 2 3 4" xfId="292"/>
    <cellStyle name="Standard 6 2 3 4 2" xfId="616"/>
    <cellStyle name="Standard 6 2 3 5" xfId="358"/>
    <cellStyle name="Standard 6 2 3 5 2" xfId="617"/>
    <cellStyle name="Standard 6 2 3 6" xfId="160"/>
    <cellStyle name="Standard 6 2 3 7" xfId="618"/>
    <cellStyle name="Standard 6 2 4" xfId="36"/>
    <cellStyle name="Standard 6 2 4 2" xfId="119"/>
    <cellStyle name="Standard 6 2 4 2 2" xfId="120"/>
    <cellStyle name="Standard 6 2 4 2 2 2" xfId="267"/>
    <cellStyle name="Standard 6 2 4 2 2 3" xfId="619"/>
    <cellStyle name="Standard 6 2 4 2 3" xfId="333"/>
    <cellStyle name="Standard 6 2 4 2 3 2" xfId="620"/>
    <cellStyle name="Standard 6 2 4 2 4" xfId="399"/>
    <cellStyle name="Standard 6 2 4 2 4 2" xfId="621"/>
    <cellStyle name="Standard 6 2 4 2 5" xfId="201"/>
    <cellStyle name="Standard 6 2 4 2 6" xfId="622"/>
    <cellStyle name="Standard 6 2 4 3" xfId="121"/>
    <cellStyle name="Standard 6 2 4 3 2" xfId="234"/>
    <cellStyle name="Standard 6 2 4 3 3" xfId="623"/>
    <cellStyle name="Standard 6 2 4 4" xfId="300"/>
    <cellStyle name="Standard 6 2 4 4 2" xfId="624"/>
    <cellStyle name="Standard 6 2 4 5" xfId="366"/>
    <cellStyle name="Standard 6 2 4 5 2" xfId="625"/>
    <cellStyle name="Standard 6 2 4 6" xfId="168"/>
    <cellStyle name="Standard 6 2 4 7" xfId="626"/>
    <cellStyle name="Standard 6 2 5" xfId="122"/>
    <cellStyle name="Standard 6 2 5 2" xfId="123"/>
    <cellStyle name="Standard 6 2 5 2 2" xfId="243"/>
    <cellStyle name="Standard 6 2 5 2 3" xfId="627"/>
    <cellStyle name="Standard 6 2 5 3" xfId="309"/>
    <cellStyle name="Standard 6 2 5 3 2" xfId="628"/>
    <cellStyle name="Standard 6 2 5 4" xfId="375"/>
    <cellStyle name="Standard 6 2 5 4 2" xfId="629"/>
    <cellStyle name="Standard 6 2 5 5" xfId="177"/>
    <cellStyle name="Standard 6 2 5 6" xfId="630"/>
    <cellStyle name="Standard 6 2 6" xfId="124"/>
    <cellStyle name="Standard 6 2 6 2" xfId="210"/>
    <cellStyle name="Standard 6 2 6 3" xfId="631"/>
    <cellStyle name="Standard 6 2 7" xfId="276"/>
    <cellStyle name="Standard 6 2 7 2" xfId="632"/>
    <cellStyle name="Standard 6 2 8" xfId="342"/>
    <cellStyle name="Standard 6 2 8 2" xfId="633"/>
    <cellStyle name="Standard 6 2 9" xfId="144"/>
    <cellStyle name="Standard 6 3" xfId="15"/>
    <cellStyle name="Standard 6 3 2" xfId="125"/>
    <cellStyle name="Standard 6 3 2 2" xfId="126"/>
    <cellStyle name="Standard 6 3 2 2 2" xfId="247"/>
    <cellStyle name="Standard 6 3 2 2 3" xfId="634"/>
    <cellStyle name="Standard 6 3 2 3" xfId="313"/>
    <cellStyle name="Standard 6 3 2 3 2" xfId="635"/>
    <cellStyle name="Standard 6 3 2 4" xfId="379"/>
    <cellStyle name="Standard 6 3 2 4 2" xfId="636"/>
    <cellStyle name="Standard 6 3 2 5" xfId="181"/>
    <cellStyle name="Standard 6 3 2 6" xfId="637"/>
    <cellStyle name="Standard 6 3 3" xfId="127"/>
    <cellStyle name="Standard 6 3 3 2" xfId="214"/>
    <cellStyle name="Standard 6 3 3 3" xfId="638"/>
    <cellStyle name="Standard 6 3 4" xfId="280"/>
    <cellStyle name="Standard 6 3 4 2" xfId="639"/>
    <cellStyle name="Standard 6 3 5" xfId="346"/>
    <cellStyle name="Standard 6 3 5 2" xfId="640"/>
    <cellStyle name="Standard 6 3 6" xfId="148"/>
    <cellStyle name="Standard 6 3 7" xfId="641"/>
    <cellStyle name="Standard 6 4" xfId="23"/>
    <cellStyle name="Standard 6 4 2" xfId="128"/>
    <cellStyle name="Standard 6 4 2 2" xfId="129"/>
    <cellStyle name="Standard 6 4 2 2 2" xfId="255"/>
    <cellStyle name="Standard 6 4 2 2 3" xfId="642"/>
    <cellStyle name="Standard 6 4 2 3" xfId="321"/>
    <cellStyle name="Standard 6 4 2 3 2" xfId="643"/>
    <cellStyle name="Standard 6 4 2 4" xfId="387"/>
    <cellStyle name="Standard 6 4 2 4 2" xfId="644"/>
    <cellStyle name="Standard 6 4 2 5" xfId="189"/>
    <cellStyle name="Standard 6 4 2 6" xfId="645"/>
    <cellStyle name="Standard 6 4 3" xfId="130"/>
    <cellStyle name="Standard 6 4 3 2" xfId="222"/>
    <cellStyle name="Standard 6 4 3 3" xfId="646"/>
    <cellStyle name="Standard 6 4 4" xfId="288"/>
    <cellStyle name="Standard 6 4 4 2" xfId="647"/>
    <cellStyle name="Standard 6 4 5" xfId="354"/>
    <cellStyle name="Standard 6 4 5 2" xfId="648"/>
    <cellStyle name="Standard 6 4 6" xfId="156"/>
    <cellStyle name="Standard 6 4 7" xfId="649"/>
    <cellStyle name="Standard 6 5" xfId="37"/>
    <cellStyle name="Standard 6 5 2" xfId="131"/>
    <cellStyle name="Standard 6 5 2 2" xfId="132"/>
    <cellStyle name="Standard 6 5 2 2 2" xfId="268"/>
    <cellStyle name="Standard 6 5 2 2 3" xfId="650"/>
    <cellStyle name="Standard 6 5 2 3" xfId="334"/>
    <cellStyle name="Standard 6 5 2 3 2" xfId="651"/>
    <cellStyle name="Standard 6 5 2 4" xfId="400"/>
    <cellStyle name="Standard 6 5 2 4 2" xfId="652"/>
    <cellStyle name="Standard 6 5 2 5" xfId="202"/>
    <cellStyle name="Standard 6 5 2 6" xfId="653"/>
    <cellStyle name="Standard 6 5 3" xfId="133"/>
    <cellStyle name="Standard 6 5 3 2" xfId="235"/>
    <cellStyle name="Standard 6 5 3 3" xfId="654"/>
    <cellStyle name="Standard 6 5 4" xfId="301"/>
    <cellStyle name="Standard 6 5 4 2" xfId="655"/>
    <cellStyle name="Standard 6 5 5" xfId="367"/>
    <cellStyle name="Standard 6 5 5 2" xfId="656"/>
    <cellStyle name="Standard 6 5 6" xfId="169"/>
    <cellStyle name="Standard 6 5 7" xfId="657"/>
    <cellStyle name="Standard 6 6" xfId="134"/>
    <cellStyle name="Standard 6 6 2" xfId="135"/>
    <cellStyle name="Standard 6 6 2 2" xfId="239"/>
    <cellStyle name="Standard 6 6 2 3" xfId="658"/>
    <cellStyle name="Standard 6 6 3" xfId="305"/>
    <cellStyle name="Standard 6 6 3 2" xfId="659"/>
    <cellStyle name="Standard 6 6 4" xfId="371"/>
    <cellStyle name="Standard 6 6 4 2" xfId="660"/>
    <cellStyle name="Standard 6 6 5" xfId="173"/>
    <cellStyle name="Standard 6 6 6" xfId="661"/>
    <cellStyle name="Standard 6 7" xfId="136"/>
    <cellStyle name="Standard 6 7 2" xfId="206"/>
    <cellStyle name="Standard 6 7 3" xfId="662"/>
    <cellStyle name="Standard 6 8" xfId="272"/>
    <cellStyle name="Standard 6 8 2" xfId="663"/>
    <cellStyle name="Standard 6 9" xfId="338"/>
    <cellStyle name="Standard 6 9 2" xfId="664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CA01C"/>
      <color rgb="FFFBF8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https://www.richards-catering.at/mittagscatering/so-funktionierts/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https://www.richards-catering.at/mittagscatering/so-funktionierts/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821210</xdr:colOff>
      <xdr:row>4</xdr:row>
      <xdr:rowOff>149087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6560" cy="1177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539382</xdr:colOff>
      <xdr:row>4</xdr:row>
      <xdr:rowOff>149087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1710957" cy="1177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166408</xdr:colOff>
      <xdr:row>0</xdr:row>
      <xdr:rowOff>67235</xdr:rowOff>
    </xdr:from>
    <xdr:ext cx="1049528" cy="68355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108" y="67235"/>
          <a:ext cx="1049528" cy="683559"/>
        </a:xfrm>
        <a:prstGeom prst="rect">
          <a:avLst/>
        </a:prstGeom>
      </xdr:spPr>
    </xdr:pic>
    <xdr:clientData/>
  </xdr:oneCellAnchor>
  <xdr:oneCellAnchor>
    <xdr:from>
      <xdr:col>14</xdr:col>
      <xdr:colOff>35720</xdr:colOff>
      <xdr:row>0</xdr:row>
      <xdr:rowOff>23812</xdr:rowOff>
    </xdr:from>
    <xdr:ext cx="1345405" cy="876264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2520" y="23812"/>
          <a:ext cx="1345405" cy="876264"/>
        </a:xfrm>
        <a:prstGeom prst="rect">
          <a:avLst/>
        </a:prstGeom>
      </xdr:spPr>
    </xdr:pic>
    <xdr:clientData/>
  </xdr:oneCellAnchor>
  <xdr:oneCellAnchor>
    <xdr:from>
      <xdr:col>20</xdr:col>
      <xdr:colOff>1333500</xdr:colOff>
      <xdr:row>17</xdr:row>
      <xdr:rowOff>181395</xdr:rowOff>
    </xdr:from>
    <xdr:ext cx="2328618" cy="2240190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5650" y="4658145"/>
          <a:ext cx="2328618" cy="224019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38100</xdr:rowOff>
    </xdr:from>
    <xdr:to>
      <xdr:col>2</xdr:col>
      <xdr:colOff>714375</xdr:colOff>
      <xdr:row>4</xdr:row>
      <xdr:rowOff>75871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38100"/>
          <a:ext cx="1362074" cy="961696"/>
        </a:xfrm>
        <a:prstGeom prst="rect">
          <a:avLst/>
        </a:prstGeom>
      </xdr:spPr>
    </xdr:pic>
    <xdr:clientData/>
  </xdr:twoCellAnchor>
  <xdr:twoCellAnchor editAs="oneCell">
    <xdr:from>
      <xdr:col>18</xdr:col>
      <xdr:colOff>257176</xdr:colOff>
      <xdr:row>1</xdr:row>
      <xdr:rowOff>57149</xdr:rowOff>
    </xdr:from>
    <xdr:to>
      <xdr:col>19</xdr:col>
      <xdr:colOff>257176</xdr:colOff>
      <xdr:row>3</xdr:row>
      <xdr:rowOff>114299</xdr:rowOff>
    </xdr:to>
    <xdr:pic>
      <xdr:nvPicPr>
        <xdr:cNvPr id="3" name="Grafik 2" descr="C:\Users\jango_000\AppData\Local\Microsoft\Windows\INetCache\IE\3WPP28MG\question-mark-1019993_960_720[1]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026" y="219074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38100</xdr:rowOff>
    </xdr:from>
    <xdr:to>
      <xdr:col>2</xdr:col>
      <xdr:colOff>847725</xdr:colOff>
      <xdr:row>4</xdr:row>
      <xdr:rowOff>75871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38100"/>
          <a:ext cx="1362074" cy="96169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0</xdr:colOff>
      <xdr:row>3</xdr:row>
      <xdr:rowOff>57150</xdr:rowOff>
    </xdr:to>
    <xdr:pic>
      <xdr:nvPicPr>
        <xdr:cNvPr id="7" name="Grafik 6" descr="C:\Users\jango_000\AppData\Local\Microsoft\Windows\INetCache\IE\3WPP28MG\question-mark-1019993_960_720[1]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6192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539382</xdr:colOff>
      <xdr:row>4</xdr:row>
      <xdr:rowOff>149087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6560" cy="1177787"/>
        </a:xfrm>
        <a:prstGeom prst="rect">
          <a:avLst/>
        </a:prstGeom>
      </xdr:spPr>
    </xdr:pic>
    <xdr:clientData/>
  </xdr:twoCellAnchor>
  <xdr:twoCellAnchor editAs="oneCell">
    <xdr:from>
      <xdr:col>9</xdr:col>
      <xdr:colOff>89647</xdr:colOff>
      <xdr:row>0</xdr:row>
      <xdr:rowOff>0</xdr:rowOff>
    </xdr:from>
    <xdr:to>
      <xdr:col>10</xdr:col>
      <xdr:colOff>629029</xdr:colOff>
      <xdr:row>4</xdr:row>
      <xdr:rowOff>149087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94" y="0"/>
          <a:ext cx="1716000" cy="11576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2</xdr:row>
      <xdr:rowOff>57149</xdr:rowOff>
    </xdr:from>
    <xdr:ext cx="1847850" cy="126432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466724"/>
          <a:ext cx="1847850" cy="12643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GO_~1/AppData/Local/Temp/KW37%20Richards%20K&#252;chenorder%2009.-13.09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GO_~1/AppData/Local/Temp/KW41%20Richards%20K&#252;chenorder%2007.10.-11.10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kel GESAMT"/>
      <sheetName val="Artikelgruppen"/>
      <sheetName val="Artikelliste"/>
      <sheetName val="Richards Speisekarte "/>
      <sheetName val="Bestellung Tagesmenüs"/>
      <sheetName val="LS Tagesmenüs"/>
      <sheetName val="Bestellung A la Carte"/>
      <sheetName val="LS A la Carte"/>
      <sheetName val="Angebot u. Bestellung Catering"/>
      <sheetName val="Angebot Catering"/>
      <sheetName val="LS Catering"/>
      <sheetName val="LS Sonnhaus"/>
      <sheetName val="LS Treuh."/>
      <sheetName val="LS Sporthort"/>
      <sheetName val="LS FLW"/>
      <sheetName val="LS Höhenw."/>
      <sheetName val="LS Grundner"/>
      <sheetName val="Bestellung Brötchen-Service"/>
      <sheetName val="Richards Speisekarte (al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kel GESAMT"/>
      <sheetName val="Artikelgruppen"/>
      <sheetName val="Artikelliste"/>
      <sheetName val="Richards Speisekarte "/>
      <sheetName val="Bestellung Tagesmenüs"/>
      <sheetName val="LS Tagesmenüs"/>
      <sheetName val="Bestellung A la Carte"/>
      <sheetName val="LS A la Carte"/>
      <sheetName val="Angebot u. Bestellung Catering"/>
      <sheetName val="Angebot Catering"/>
      <sheetName val="LS Catering"/>
      <sheetName val="1. Mahnung"/>
      <sheetName val="LS Sonnhaus"/>
      <sheetName val="LS Treuh."/>
      <sheetName val="LS Sporthort"/>
      <sheetName val="LS FLW"/>
      <sheetName val="LS Höhenw."/>
      <sheetName val="LS Grundner"/>
      <sheetName val="Bestellung Brötchen-Service"/>
      <sheetName val="Richards Speisekarte (al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bestellung@richards-catering.at" TargetMode="External"/><Relationship Id="rId1" Type="http://schemas.openxmlformats.org/officeDocument/2006/relationships/hyperlink" Target="mailto:bestellung@richards-catering.at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0"/>
  <sheetViews>
    <sheetView showGridLines="0" view="pageLayout" zoomScale="85" zoomScaleNormal="115" zoomScalePageLayoutView="85" workbookViewId="0">
      <selection activeCell="A29" sqref="A29:A37"/>
    </sheetView>
  </sheetViews>
  <sheetFormatPr baseColWidth="10" defaultColWidth="11.42578125" defaultRowHeight="12.75" x14ac:dyDescent="0.2"/>
  <cols>
    <col min="1" max="1" width="12.7109375" style="352" customWidth="1"/>
    <col min="2" max="2" width="72.140625" style="350" customWidth="1"/>
    <col min="3" max="3" width="10.7109375" style="350" bestFit="1" customWidth="1"/>
    <col min="4" max="4" width="23.42578125" style="351" customWidth="1"/>
    <col min="5" max="5" width="23.42578125" style="354" customWidth="1"/>
    <col min="6" max="6" width="10.28515625" style="350" customWidth="1"/>
    <col min="7" max="253" width="9.140625" style="350" customWidth="1"/>
    <col min="254" max="16384" width="11.42578125" style="350"/>
  </cols>
  <sheetData>
    <row r="1" spans="1:6" ht="42.75" x14ac:dyDescent="0.8">
      <c r="A1" s="353"/>
      <c r="B1" s="373"/>
      <c r="C1" s="373"/>
      <c r="D1" s="363"/>
      <c r="E1" s="364"/>
      <c r="F1" s="365" t="s">
        <v>60</v>
      </c>
    </row>
    <row r="2" spans="1:6" x14ac:dyDescent="0.2">
      <c r="A2" s="353"/>
      <c r="B2" s="373"/>
      <c r="C2" s="373"/>
      <c r="D2" s="363"/>
      <c r="E2" s="618" t="str">
        <f>A18</f>
        <v xml:space="preserve"> 9.3.20 bis 12.3.20</v>
      </c>
      <c r="F2" s="618"/>
    </row>
    <row r="3" spans="1:6" x14ac:dyDescent="0.2">
      <c r="A3" s="353"/>
      <c r="B3" s="373"/>
      <c r="C3" s="373"/>
      <c r="D3" s="363"/>
      <c r="E3" s="618"/>
      <c r="F3" s="618"/>
    </row>
    <row r="4" spans="1:6" x14ac:dyDescent="0.2">
      <c r="A4" s="353"/>
      <c r="B4" s="373"/>
      <c r="C4" s="373"/>
      <c r="D4" s="367"/>
      <c r="E4" s="368"/>
      <c r="F4" s="369"/>
    </row>
    <row r="5" spans="1:6" x14ac:dyDescent="0.2">
      <c r="A5" s="353"/>
      <c r="B5" s="373"/>
      <c r="C5" s="349"/>
      <c r="D5" s="363"/>
      <c r="E5" s="370"/>
      <c r="F5" s="373"/>
    </row>
    <row r="6" spans="1:6" s="355" customFormat="1" ht="15.75" x14ac:dyDescent="0.25">
      <c r="A6" s="375" t="s">
        <v>58</v>
      </c>
      <c r="B6" s="376"/>
      <c r="C6" s="377"/>
      <c r="D6" s="378"/>
      <c r="E6" s="619" t="s">
        <v>19</v>
      </c>
      <c r="F6" s="619"/>
    </row>
    <row r="7" spans="1:6" ht="15" x14ac:dyDescent="0.2">
      <c r="A7" s="620" t="str">
        <f>'Bestellformular a la Carte'!E2</f>
        <v>Ihren Firmenname eintragen (Felder bitte überschreiben)</v>
      </c>
      <c r="B7" s="620"/>
      <c r="C7" s="379"/>
      <c r="D7" s="380"/>
      <c r="E7" s="621" t="s">
        <v>20</v>
      </c>
      <c r="F7" s="621"/>
    </row>
    <row r="8" spans="1:6" ht="15" x14ac:dyDescent="0.2">
      <c r="A8" s="620" t="str">
        <f>'Bestellformular a la Carte'!E3</f>
        <v>Straße</v>
      </c>
      <c r="B8" s="620"/>
      <c r="C8" s="379"/>
      <c r="D8" s="380"/>
      <c r="E8" s="621" t="s">
        <v>21</v>
      </c>
      <c r="F8" s="621"/>
    </row>
    <row r="9" spans="1:6" ht="15" x14ac:dyDescent="0.2">
      <c r="A9" s="620" t="str">
        <f>'Bestellformular a la Carte'!E4</f>
        <v>Plz Ort</v>
      </c>
      <c r="B9" s="620"/>
      <c r="C9" s="379"/>
      <c r="D9" s="380"/>
      <c r="E9" s="621" t="s">
        <v>22</v>
      </c>
      <c r="F9" s="621"/>
    </row>
    <row r="10" spans="1:6" ht="15" x14ac:dyDescent="0.2">
      <c r="A10" s="622"/>
      <c r="B10" s="622"/>
      <c r="C10" s="376"/>
      <c r="D10" s="380"/>
      <c r="E10" s="621" t="s">
        <v>23</v>
      </c>
      <c r="F10" s="621"/>
    </row>
    <row r="11" spans="1:6" ht="15" x14ac:dyDescent="0.2">
      <c r="A11" s="376"/>
      <c r="B11" s="376"/>
      <c r="C11" s="376"/>
      <c r="D11" s="380"/>
      <c r="E11" s="617" t="s">
        <v>24</v>
      </c>
      <c r="F11" s="617"/>
    </row>
    <row r="12" spans="1:6" ht="15" x14ac:dyDescent="0.2">
      <c r="A12" s="376"/>
      <c r="B12" s="376"/>
      <c r="C12" s="376"/>
      <c r="D12" s="380"/>
      <c r="E12" s="617" t="s">
        <v>25</v>
      </c>
      <c r="F12" s="617"/>
    </row>
    <row r="13" spans="1:6" s="356" customFormat="1" ht="15" x14ac:dyDescent="0.2">
      <c r="A13" s="381" t="s">
        <v>26</v>
      </c>
      <c r="B13" s="382">
        <f>'Bestellformular Tagesmenüs'!F5</f>
        <v>0</v>
      </c>
      <c r="C13" s="376"/>
      <c r="D13" s="383"/>
      <c r="E13" s="383"/>
      <c r="F13" s="383"/>
    </row>
    <row r="14" spans="1:6" s="356" customFormat="1" ht="15" x14ac:dyDescent="0.2">
      <c r="A14" s="376"/>
      <c r="B14" s="376"/>
      <c r="C14" s="376"/>
      <c r="D14" s="383"/>
      <c r="E14" s="383"/>
      <c r="F14" s="383"/>
    </row>
    <row r="15" spans="1:6" s="356" customFormat="1" ht="15" x14ac:dyDescent="0.2">
      <c r="A15" s="381" t="s">
        <v>27</v>
      </c>
      <c r="B15" s="623" t="s">
        <v>28</v>
      </c>
      <c r="C15" s="624"/>
      <c r="D15" s="383"/>
      <c r="E15" s="383"/>
      <c r="F15" s="383"/>
    </row>
    <row r="16" spans="1:6" s="356" customFormat="1" ht="15" x14ac:dyDescent="0.2">
      <c r="A16" s="384"/>
      <c r="B16" s="625"/>
      <c r="C16" s="626"/>
      <c r="D16" s="383"/>
      <c r="E16" s="383"/>
      <c r="F16" s="383"/>
    </row>
    <row r="17" spans="1:6" s="356" customFormat="1" ht="15" x14ac:dyDescent="0.2">
      <c r="A17" s="371" t="s">
        <v>29</v>
      </c>
      <c r="B17" s="381"/>
      <c r="C17" s="381"/>
      <c r="D17" s="383"/>
      <c r="E17" s="383"/>
      <c r="F17" s="383"/>
    </row>
    <row r="18" spans="1:6" s="356" customFormat="1" ht="15" x14ac:dyDescent="0.2">
      <c r="A18" s="627" t="str">
        <f>'Bestellformular a la Carte'!D4</f>
        <v xml:space="preserve"> 9.3.20 bis 12.3.20</v>
      </c>
      <c r="B18" s="628"/>
      <c r="C18" s="386" t="s">
        <v>38</v>
      </c>
      <c r="D18" s="383"/>
      <c r="E18" s="383"/>
      <c r="F18" s="383"/>
    </row>
    <row r="19" spans="1:6" s="356" customFormat="1" ht="15.75" thickBot="1" x14ac:dyDescent="0.25">
      <c r="A19" s="416" t="s">
        <v>1</v>
      </c>
      <c r="B19" s="416" t="s">
        <v>30</v>
      </c>
      <c r="C19" s="629"/>
      <c r="D19" s="630"/>
      <c r="E19" s="631"/>
      <c r="F19" s="416" t="s">
        <v>31</v>
      </c>
    </row>
    <row r="20" spans="1:6" s="356" customFormat="1" ht="20.25" customHeight="1" x14ac:dyDescent="0.2">
      <c r="A20" s="632">
        <f>'Bestellformular Tagesmenüs'!B7</f>
        <v>43899</v>
      </c>
      <c r="B20" s="417" t="str">
        <f>'Bestellformular a la Carte'!D7</f>
        <v>Knoblauchrahmsuppe</v>
      </c>
      <c r="C20" s="635" t="str">
        <f>'Bestellformular a la Carte'!E7</f>
        <v>mit Schinkenstreifen und Brotschnitt`l</v>
      </c>
      <c r="D20" s="636"/>
      <c r="E20" s="636"/>
      <c r="F20" s="418">
        <f>'Bestellformular a la Carte'!I7</f>
        <v>0</v>
      </c>
    </row>
    <row r="21" spans="1:6" s="356" customFormat="1" ht="20.25" customHeight="1" x14ac:dyDescent="0.2">
      <c r="A21" s="633"/>
      <c r="B21" s="340" t="str">
        <f>'Bestellformular a la Carte'!D8</f>
        <v>Gebackene Champignons</v>
      </c>
      <c r="C21" s="637" t="str">
        <f>'Bestellformular a la Carte'!E8</f>
        <v>mit Sauce Tartar</v>
      </c>
      <c r="D21" s="638"/>
      <c r="E21" s="638"/>
      <c r="F21" s="419">
        <f>'Bestellformular a la Carte'!I8</f>
        <v>0</v>
      </c>
    </row>
    <row r="22" spans="1:6" s="356" customFormat="1" ht="20.25" customHeight="1" x14ac:dyDescent="0.2">
      <c r="A22" s="633"/>
      <c r="B22" s="408" t="str">
        <f>'Bestellformular a la Carte'!D9</f>
        <v>Salat "Tokio"</v>
      </c>
      <c r="C22" s="639" t="str">
        <f>'Bestellformular a la Carte'!E9</f>
        <v>Hühnerbrust im Sesammantel auf Glasnudel-Blattsalat und Smoothie</v>
      </c>
      <c r="D22" s="640"/>
      <c r="E22" s="640"/>
      <c r="F22" s="420">
        <f>'Bestellformular a la Carte'!I9</f>
        <v>0</v>
      </c>
    </row>
    <row r="23" spans="1:6" s="356" customFormat="1" ht="20.25" customHeight="1" x14ac:dyDescent="0.2">
      <c r="A23" s="633"/>
      <c r="B23" s="340" t="str">
        <f>'Bestellformular a la Carte'!D10</f>
        <v>Flaumige Spinatknödel</v>
      </c>
      <c r="C23" s="637" t="str">
        <f>'Bestellformular a la Carte'!E10</f>
        <v>auf Tomaten-Basilikumragout</v>
      </c>
      <c r="D23" s="638"/>
      <c r="E23" s="638"/>
      <c r="F23" s="419">
        <f>'Bestellformular a la Carte'!I10</f>
        <v>0</v>
      </c>
    </row>
    <row r="24" spans="1:6" s="356" customFormat="1" ht="20.25" customHeight="1" x14ac:dyDescent="0.2">
      <c r="A24" s="633"/>
      <c r="B24" s="408" t="str">
        <f>'Bestellformular a la Carte'!D11</f>
        <v>Puten Cordon Bleu</v>
      </c>
      <c r="C24" s="639" t="str">
        <f>'Bestellformular a la Carte'!E11</f>
        <v>mit Reis und Kartoffel</v>
      </c>
      <c r="D24" s="640"/>
      <c r="E24" s="640"/>
      <c r="F24" s="420">
        <f>'Bestellformular a la Carte'!I11</f>
        <v>0</v>
      </c>
    </row>
    <row r="25" spans="1:6" s="356" customFormat="1" ht="20.25" customHeight="1" x14ac:dyDescent="0.2">
      <c r="A25" s="633"/>
      <c r="B25" s="340" t="str">
        <f>'Bestellformular a la Carte'!D12</f>
        <v>Spaghetti</v>
      </c>
      <c r="C25" s="637" t="str">
        <f>'Bestellformular a la Carte'!E12</f>
        <v>mit Tomatensoße</v>
      </c>
      <c r="D25" s="638"/>
      <c r="E25" s="638"/>
      <c r="F25" s="419">
        <f>'Bestellformular a la Carte'!I12</f>
        <v>0</v>
      </c>
    </row>
    <row r="26" spans="1:6" s="356" customFormat="1" ht="20.25" customHeight="1" x14ac:dyDescent="0.2">
      <c r="A26" s="633"/>
      <c r="B26" s="408" t="str">
        <f>'Bestellformular a la Carte'!D13</f>
        <v>Forelle "Müllerin" ( entgrätet )</v>
      </c>
      <c r="C26" s="639" t="str">
        <f>'Bestellformular a la Carte'!E13</f>
        <v>mit Petersilienerdäpfel, Mandelbutter und kleinem Blattsalat</v>
      </c>
      <c r="D26" s="640"/>
      <c r="E26" s="640"/>
      <c r="F26" s="420">
        <f>'Bestellformular a la Carte'!I13</f>
        <v>0</v>
      </c>
    </row>
    <row r="27" spans="1:6" s="356" customFormat="1" ht="20.25" customHeight="1" x14ac:dyDescent="0.2">
      <c r="A27" s="633"/>
      <c r="B27" s="340" t="str">
        <f>'Bestellformular a la Carte'!D14</f>
        <v>1/2 Wiener Backhenderl</v>
      </c>
      <c r="C27" s="637" t="str">
        <f>'Bestellformular a la Carte'!E14</f>
        <v>mit Vogerl-Erdäpfelslat und Kernöldressing</v>
      </c>
      <c r="D27" s="638"/>
      <c r="E27" s="638"/>
      <c r="F27" s="419">
        <f>'Bestellformular a la Carte'!I14</f>
        <v>0</v>
      </c>
    </row>
    <row r="28" spans="1:6" s="356" customFormat="1" ht="20.25" customHeight="1" thickBot="1" x14ac:dyDescent="0.25">
      <c r="A28" s="634"/>
      <c r="B28" s="344" t="str">
        <f>'Bestellformular a la Carte'!D15</f>
        <v>Hausgemachter Kaiserschmarren</v>
      </c>
      <c r="C28" s="641" t="str">
        <f>'Bestellformular a la Carte'!E15</f>
        <v>mit Zwetschkenröster</v>
      </c>
      <c r="D28" s="642"/>
      <c r="E28" s="642"/>
      <c r="F28" s="421">
        <f>'Bestellformular a la Carte'!I15</f>
        <v>0</v>
      </c>
    </row>
    <row r="29" spans="1:6" s="356" customFormat="1" ht="20.25" customHeight="1" x14ac:dyDescent="0.2">
      <c r="A29" s="643">
        <f>'Bestellformular Tagesmenüs'!B18</f>
        <v>43900</v>
      </c>
      <c r="B29" s="397" t="str">
        <f>'Bestellformular a la Carte'!D19</f>
        <v>Knoblauchrahmsuppe</v>
      </c>
      <c r="C29" s="636" t="str">
        <f>'Bestellformular a la Carte'!E19</f>
        <v>mit Schinkenstreifen und Brotschnitt`l</v>
      </c>
      <c r="D29" s="636"/>
      <c r="E29" s="636"/>
      <c r="F29" s="418">
        <f>'Bestellformular a la Carte'!I19</f>
        <v>0</v>
      </c>
    </row>
    <row r="30" spans="1:6" s="356" customFormat="1" ht="20.25" customHeight="1" x14ac:dyDescent="0.2">
      <c r="A30" s="644"/>
      <c r="B30" s="389" t="str">
        <f>'Bestellformular a la Carte'!D20</f>
        <v>Gebackene Champignons</v>
      </c>
      <c r="C30" s="638" t="str">
        <f>'Bestellformular a la Carte'!E20</f>
        <v>mit Sauce Tartar</v>
      </c>
      <c r="D30" s="638"/>
      <c r="E30" s="638"/>
      <c r="F30" s="419">
        <f>'Bestellformular a la Carte'!I20</f>
        <v>0</v>
      </c>
    </row>
    <row r="31" spans="1:6" s="356" customFormat="1" ht="20.25" customHeight="1" x14ac:dyDescent="0.2">
      <c r="A31" s="644"/>
      <c r="B31" s="387" t="str">
        <f>'Bestellformular a la Carte'!D21</f>
        <v>Salat "Tokio"</v>
      </c>
      <c r="C31" s="640" t="str">
        <f>'Bestellformular a la Carte'!E21</f>
        <v>Hühnerbrust im Sesammantel auf Glasnudel-Blattsalat und Smoothie</v>
      </c>
      <c r="D31" s="640"/>
      <c r="E31" s="640"/>
      <c r="F31" s="420">
        <f>'Bestellformular a la Carte'!I21</f>
        <v>0</v>
      </c>
    </row>
    <row r="32" spans="1:6" s="356" customFormat="1" ht="20.25" customHeight="1" x14ac:dyDescent="0.2">
      <c r="A32" s="644"/>
      <c r="B32" s="389" t="str">
        <f>'Bestellformular a la Carte'!D22</f>
        <v>Flaumige Spinatknödel</v>
      </c>
      <c r="C32" s="638" t="str">
        <f>'Bestellformular a la Carte'!E22</f>
        <v>auf Tomaten-Basilikumragout</v>
      </c>
      <c r="D32" s="638"/>
      <c r="E32" s="638"/>
      <c r="F32" s="419">
        <f>'Bestellformular a la Carte'!I22</f>
        <v>0</v>
      </c>
    </row>
    <row r="33" spans="1:6" s="356" customFormat="1" ht="20.25" customHeight="1" x14ac:dyDescent="0.2">
      <c r="A33" s="644"/>
      <c r="B33" s="387" t="str">
        <f>'Bestellformular a la Carte'!D23</f>
        <v>Puten Cordon Bleu</v>
      </c>
      <c r="C33" s="640" t="str">
        <f>'Bestellformular a la Carte'!E23</f>
        <v>mit Reis und Kartoffel</v>
      </c>
      <c r="D33" s="640"/>
      <c r="E33" s="640"/>
      <c r="F33" s="420">
        <f>'Bestellformular a la Carte'!I23</f>
        <v>0</v>
      </c>
    </row>
    <row r="34" spans="1:6" s="356" customFormat="1" ht="20.25" customHeight="1" x14ac:dyDescent="0.2">
      <c r="A34" s="644"/>
      <c r="B34" s="389" t="str">
        <f>'Bestellformular a la Carte'!D24</f>
        <v>Spaghetti</v>
      </c>
      <c r="C34" s="638" t="str">
        <f>'Bestellformular a la Carte'!E24</f>
        <v>mit Tomatensoße</v>
      </c>
      <c r="D34" s="638"/>
      <c r="E34" s="638"/>
      <c r="F34" s="419">
        <f>'Bestellformular a la Carte'!I24</f>
        <v>0</v>
      </c>
    </row>
    <row r="35" spans="1:6" s="356" customFormat="1" ht="20.25" customHeight="1" x14ac:dyDescent="0.2">
      <c r="A35" s="644"/>
      <c r="B35" s="387" t="str">
        <f>'Bestellformular a la Carte'!D25</f>
        <v>Forelle "Müllerin" ( entgrätet )</v>
      </c>
      <c r="C35" s="640" t="str">
        <f>'Bestellformular a la Carte'!E25</f>
        <v>mit Petersilienerdäpfel, Mandelbutter und kleinem Blattsalat</v>
      </c>
      <c r="D35" s="640"/>
      <c r="E35" s="640"/>
      <c r="F35" s="420">
        <f>'Bestellformular a la Carte'!I25</f>
        <v>0</v>
      </c>
    </row>
    <row r="36" spans="1:6" s="356" customFormat="1" ht="20.25" customHeight="1" x14ac:dyDescent="0.2">
      <c r="A36" s="644"/>
      <c r="B36" s="389" t="str">
        <f>'Bestellformular a la Carte'!D26</f>
        <v>1/2 Wiener Backhenderl</v>
      </c>
      <c r="C36" s="638" t="str">
        <f>'Bestellformular a la Carte'!E26</f>
        <v>mit Vogerl-Erdäpfelslat und Kernöldressing</v>
      </c>
      <c r="D36" s="638"/>
      <c r="E36" s="638"/>
      <c r="F36" s="419">
        <f>'Bestellformular a la Carte'!I26</f>
        <v>0</v>
      </c>
    </row>
    <row r="37" spans="1:6" s="356" customFormat="1" ht="20.25" customHeight="1" thickBot="1" x14ac:dyDescent="0.25">
      <c r="A37" s="645"/>
      <c r="B37" s="395" t="str">
        <f>'Bestellformular a la Carte'!D27</f>
        <v>Hausgemachter Kaiserschmarren</v>
      </c>
      <c r="C37" s="642" t="str">
        <f>'Bestellformular a la Carte'!E27</f>
        <v>mit Zwetschkenröster</v>
      </c>
      <c r="D37" s="642"/>
      <c r="E37" s="642"/>
      <c r="F37" s="421">
        <f>'Bestellformular a la Carte'!I27</f>
        <v>0</v>
      </c>
    </row>
    <row r="38" spans="1:6" s="356" customFormat="1" ht="20.25" customHeight="1" x14ac:dyDescent="0.2">
      <c r="A38" s="632">
        <f>'Bestellformular Tagesmenüs'!B29</f>
        <v>43901</v>
      </c>
      <c r="B38" s="397" t="str">
        <f>'Bestellformular a la Carte'!D31</f>
        <v>Knoblauchrahmsuppe</v>
      </c>
      <c r="C38" s="636" t="str">
        <f>'Bestellformular a la Carte'!E31</f>
        <v>mit Schinkenstreifen und Brotschnitt`l</v>
      </c>
      <c r="D38" s="636"/>
      <c r="E38" s="636"/>
      <c r="F38" s="418">
        <f>'Bestellformular a la Carte'!I31</f>
        <v>0</v>
      </c>
    </row>
    <row r="39" spans="1:6" s="356" customFormat="1" ht="20.25" customHeight="1" x14ac:dyDescent="0.2">
      <c r="A39" s="633"/>
      <c r="B39" s="389" t="str">
        <f>'Bestellformular a la Carte'!D32</f>
        <v>Gebackene Champignons</v>
      </c>
      <c r="C39" s="638" t="str">
        <f>'Bestellformular a la Carte'!E32</f>
        <v>mit Sauce Tartar</v>
      </c>
      <c r="D39" s="638"/>
      <c r="E39" s="638"/>
      <c r="F39" s="419">
        <f>'Bestellformular a la Carte'!I32</f>
        <v>0</v>
      </c>
    </row>
    <row r="40" spans="1:6" s="356" customFormat="1" ht="20.25" customHeight="1" x14ac:dyDescent="0.2">
      <c r="A40" s="633"/>
      <c r="B40" s="387" t="str">
        <f>'Bestellformular a la Carte'!D33</f>
        <v>Salat "Tokio"</v>
      </c>
      <c r="C40" s="640" t="str">
        <f>'Bestellformular a la Carte'!E33</f>
        <v>Hühnerbrust im Sesammantel auf Glasnudel-Blattsalat und Smoothie</v>
      </c>
      <c r="D40" s="640"/>
      <c r="E40" s="640"/>
      <c r="F40" s="420">
        <f>'Bestellformular a la Carte'!I33</f>
        <v>0</v>
      </c>
    </row>
    <row r="41" spans="1:6" s="356" customFormat="1" ht="20.25" customHeight="1" x14ac:dyDescent="0.2">
      <c r="A41" s="633"/>
      <c r="B41" s="389" t="str">
        <f>'Bestellformular a la Carte'!D34</f>
        <v>Flaumige Spinatknödel</v>
      </c>
      <c r="C41" s="638" t="str">
        <f>'Bestellformular a la Carte'!E34</f>
        <v>auf Tomaten-Basilikumragout</v>
      </c>
      <c r="D41" s="638"/>
      <c r="E41" s="638"/>
      <c r="F41" s="419">
        <f>'Bestellformular a la Carte'!I34</f>
        <v>0</v>
      </c>
    </row>
    <row r="42" spans="1:6" s="356" customFormat="1" ht="20.25" customHeight="1" x14ac:dyDescent="0.2">
      <c r="A42" s="633"/>
      <c r="B42" s="387" t="str">
        <f>'Bestellformular a la Carte'!D35</f>
        <v>Puten Cordon Bleu</v>
      </c>
      <c r="C42" s="640" t="str">
        <f>'Bestellformular a la Carte'!E35</f>
        <v>mit Reis und Kartoffel</v>
      </c>
      <c r="D42" s="640"/>
      <c r="E42" s="640"/>
      <c r="F42" s="420">
        <f>'Bestellformular a la Carte'!I35</f>
        <v>0</v>
      </c>
    </row>
    <row r="43" spans="1:6" s="356" customFormat="1" ht="20.25" customHeight="1" x14ac:dyDescent="0.2">
      <c r="A43" s="633"/>
      <c r="B43" s="389" t="str">
        <f>'Bestellformular a la Carte'!D36</f>
        <v>Spaghetti</v>
      </c>
      <c r="C43" s="638" t="str">
        <f>'Bestellformular a la Carte'!E36</f>
        <v>mit Tomatensoße</v>
      </c>
      <c r="D43" s="638"/>
      <c r="E43" s="638"/>
      <c r="F43" s="419">
        <f>'Bestellformular a la Carte'!I36</f>
        <v>0</v>
      </c>
    </row>
    <row r="44" spans="1:6" s="356" customFormat="1" ht="20.25" customHeight="1" x14ac:dyDescent="0.2">
      <c r="A44" s="633"/>
      <c r="B44" s="387" t="str">
        <f>'Bestellformular a la Carte'!D37</f>
        <v>Forelle "Müllerin" ( entgrätet )</v>
      </c>
      <c r="C44" s="640" t="str">
        <f>'Bestellformular a la Carte'!E37</f>
        <v>mit Petersilienerdäpfel, Mandelbutter und kleinem Blattsalat</v>
      </c>
      <c r="D44" s="640"/>
      <c r="E44" s="640"/>
      <c r="F44" s="420">
        <f>'Bestellformular a la Carte'!I37</f>
        <v>0</v>
      </c>
    </row>
    <row r="45" spans="1:6" s="356" customFormat="1" ht="20.25" customHeight="1" x14ac:dyDescent="0.2">
      <c r="A45" s="633"/>
      <c r="B45" s="389" t="str">
        <f>'Bestellformular a la Carte'!D38</f>
        <v>1/2 Wiener Backhenderl</v>
      </c>
      <c r="C45" s="638" t="str">
        <f>'Bestellformular a la Carte'!E38</f>
        <v>mit Vogerl-Erdäpfelslat und Kernöldressing</v>
      </c>
      <c r="D45" s="638"/>
      <c r="E45" s="638"/>
      <c r="F45" s="419">
        <f>'Bestellformular a la Carte'!I38</f>
        <v>0</v>
      </c>
    </row>
    <row r="46" spans="1:6" s="356" customFormat="1" ht="20.25" customHeight="1" thickBot="1" x14ac:dyDescent="0.25">
      <c r="A46" s="634"/>
      <c r="B46" s="395" t="str">
        <f>'Bestellformular a la Carte'!D39</f>
        <v>Hausgemachter Kaiserschmarren</v>
      </c>
      <c r="C46" s="642" t="str">
        <f>'Bestellformular a la Carte'!E39</f>
        <v>mit Zwetschkenröster</v>
      </c>
      <c r="D46" s="642"/>
      <c r="E46" s="642"/>
      <c r="F46" s="421">
        <f>'Bestellformular a la Carte'!I39</f>
        <v>0</v>
      </c>
    </row>
    <row r="47" spans="1:6" s="356" customFormat="1" ht="20.25" customHeight="1" x14ac:dyDescent="0.2">
      <c r="A47" s="646">
        <f>'Bestellformular Tagesmenüs'!B40</f>
        <v>43902</v>
      </c>
      <c r="B47" s="397" t="str">
        <f>'Bestellformular a la Carte'!D43</f>
        <v>Knoblauchrahmsuppe</v>
      </c>
      <c r="C47" s="636" t="str">
        <f>'Bestellformular a la Carte'!E43</f>
        <v>mit Schinkenstreifen und Brotschnitt`l</v>
      </c>
      <c r="D47" s="636"/>
      <c r="E47" s="636"/>
      <c r="F47" s="418">
        <f>'Bestellformular a la Carte'!I43</f>
        <v>0</v>
      </c>
    </row>
    <row r="48" spans="1:6" s="356" customFormat="1" ht="20.25" customHeight="1" x14ac:dyDescent="0.2">
      <c r="A48" s="647"/>
      <c r="B48" s="389" t="str">
        <f>'Bestellformular a la Carte'!D44</f>
        <v>Gebackene Champignons</v>
      </c>
      <c r="C48" s="638" t="str">
        <f>'Bestellformular a la Carte'!E44</f>
        <v>mit Sauce Tartar</v>
      </c>
      <c r="D48" s="638"/>
      <c r="E48" s="638"/>
      <c r="F48" s="419">
        <f>'Bestellformular a la Carte'!I44</f>
        <v>0</v>
      </c>
    </row>
    <row r="49" spans="1:6" s="356" customFormat="1" ht="20.25" customHeight="1" x14ac:dyDescent="0.2">
      <c r="A49" s="647"/>
      <c r="B49" s="387" t="str">
        <f>'Bestellformular a la Carte'!D45</f>
        <v>Salat "Tokio"</v>
      </c>
      <c r="C49" s="640" t="str">
        <f>'Bestellformular a la Carte'!E45</f>
        <v>Hühnerbrust im Sesammantel auf Glasnudel-Blattsalat und Smoothie</v>
      </c>
      <c r="D49" s="640"/>
      <c r="E49" s="640"/>
      <c r="F49" s="420">
        <f>'Bestellformular a la Carte'!I45</f>
        <v>0</v>
      </c>
    </row>
    <row r="50" spans="1:6" s="356" customFormat="1" ht="20.25" customHeight="1" x14ac:dyDescent="0.2">
      <c r="A50" s="647"/>
      <c r="B50" s="389" t="str">
        <f>'Bestellformular a la Carte'!D46</f>
        <v>Flaumige Spinatknödel</v>
      </c>
      <c r="C50" s="638" t="str">
        <f>'Bestellformular a la Carte'!E46</f>
        <v>auf Tomaten-Basilikumragout</v>
      </c>
      <c r="D50" s="638"/>
      <c r="E50" s="638"/>
      <c r="F50" s="419">
        <f>'Bestellformular a la Carte'!I46</f>
        <v>0</v>
      </c>
    </row>
    <row r="51" spans="1:6" s="356" customFormat="1" ht="20.25" customHeight="1" x14ac:dyDescent="0.2">
      <c r="A51" s="647"/>
      <c r="B51" s="387" t="str">
        <f>'Bestellformular a la Carte'!D47</f>
        <v>Puten Cordon Bleu</v>
      </c>
      <c r="C51" s="640" t="str">
        <f>'Bestellformular a la Carte'!E47</f>
        <v>mit Reis und Kartoffel</v>
      </c>
      <c r="D51" s="640"/>
      <c r="E51" s="640"/>
      <c r="F51" s="420">
        <f>'Bestellformular a la Carte'!I47</f>
        <v>0</v>
      </c>
    </row>
    <row r="52" spans="1:6" s="356" customFormat="1" ht="20.25" customHeight="1" x14ac:dyDescent="0.2">
      <c r="A52" s="647"/>
      <c r="B52" s="389" t="str">
        <f>'Bestellformular a la Carte'!D48</f>
        <v>Spaghetti</v>
      </c>
      <c r="C52" s="638" t="str">
        <f>'Bestellformular a la Carte'!E48</f>
        <v>mit Tomatensoße</v>
      </c>
      <c r="D52" s="638"/>
      <c r="E52" s="638"/>
      <c r="F52" s="419">
        <f>'Bestellformular a la Carte'!I48</f>
        <v>0</v>
      </c>
    </row>
    <row r="53" spans="1:6" s="356" customFormat="1" ht="20.25" customHeight="1" x14ac:dyDescent="0.2">
      <c r="A53" s="647"/>
      <c r="B53" s="387" t="str">
        <f>'Bestellformular a la Carte'!D49</f>
        <v>Forelle "Müllerin" ( entgrätet )</v>
      </c>
      <c r="C53" s="640" t="str">
        <f>'Bestellformular a la Carte'!E49</f>
        <v>mit Petersilienerdäpfel, Mandelbutter und kleinem Blattsalat</v>
      </c>
      <c r="D53" s="640"/>
      <c r="E53" s="640"/>
      <c r="F53" s="420">
        <f>'Bestellformular a la Carte'!I49</f>
        <v>0</v>
      </c>
    </row>
    <row r="54" spans="1:6" ht="20.25" customHeight="1" x14ac:dyDescent="0.2">
      <c r="A54" s="647"/>
      <c r="B54" s="389" t="str">
        <f>'Bestellformular a la Carte'!D50</f>
        <v>1/2 Wiener Backhenderl</v>
      </c>
      <c r="C54" s="638" t="str">
        <f>'Bestellformular a la Carte'!E50</f>
        <v>mit Vogerl-Erdäpfelslat und Kernöldressing</v>
      </c>
      <c r="D54" s="638"/>
      <c r="E54" s="638"/>
      <c r="F54" s="419">
        <f>'Bestellformular a la Carte'!I50</f>
        <v>0</v>
      </c>
    </row>
    <row r="55" spans="1:6" ht="20.25" customHeight="1" thickBot="1" x14ac:dyDescent="0.25">
      <c r="A55" s="648"/>
      <c r="B55" s="395" t="str">
        <f>'Bestellformular a la Carte'!D51</f>
        <v>Hausgemachter Kaiserschmarren</v>
      </c>
      <c r="C55" s="642" t="str">
        <f>'Bestellformular a la Carte'!E51</f>
        <v>mit Zwetschkenröster</v>
      </c>
      <c r="D55" s="642"/>
      <c r="E55" s="642"/>
      <c r="F55" s="421">
        <f>'Bestellformular a la Carte'!I51</f>
        <v>0</v>
      </c>
    </row>
    <row r="56" spans="1:6" ht="20.25" hidden="1" customHeight="1" x14ac:dyDescent="0.2">
      <c r="A56" s="655">
        <f>'Bestellformular Tagesmenüs'!B51</f>
        <v>43903</v>
      </c>
      <c r="B56" s="422">
        <f>'Bestellformular a la Carte'!D52</f>
        <v>0</v>
      </c>
      <c r="C56" s="656">
        <f>'Bestellformular a la Carte'!E52</f>
        <v>0</v>
      </c>
      <c r="D56" s="656"/>
      <c r="E56" s="656"/>
      <c r="F56" s="423">
        <f>'Bestellformular a la Carte'!I52</f>
        <v>0</v>
      </c>
    </row>
    <row r="57" spans="1:6" ht="20.25" hidden="1" customHeight="1" x14ac:dyDescent="0.2">
      <c r="A57" s="633"/>
      <c r="B57" s="389">
        <f>'Bestellformular a la Carte'!D53</f>
        <v>0</v>
      </c>
      <c r="C57" s="638">
        <f>'Bestellformular a la Carte'!E53</f>
        <v>0</v>
      </c>
      <c r="D57" s="638"/>
      <c r="E57" s="638"/>
      <c r="F57" s="419">
        <f>'Bestellformular a la Carte'!I53</f>
        <v>0</v>
      </c>
    </row>
    <row r="58" spans="1:6" ht="20.25" hidden="1" customHeight="1" x14ac:dyDescent="0.2">
      <c r="A58" s="633"/>
      <c r="B58" s="387">
        <f>'Bestellformular a la Carte'!D54</f>
        <v>0</v>
      </c>
      <c r="C58" s="640">
        <f>'Bestellformular a la Carte'!E54</f>
        <v>0</v>
      </c>
      <c r="D58" s="640"/>
      <c r="E58" s="640"/>
      <c r="F58" s="420">
        <f>'Bestellformular a la Carte'!I54</f>
        <v>0</v>
      </c>
    </row>
    <row r="59" spans="1:6" ht="20.25" hidden="1" customHeight="1" x14ac:dyDescent="0.2">
      <c r="A59" s="633"/>
      <c r="B59" s="389">
        <f>'Bestellformular a la Carte'!D55</f>
        <v>0</v>
      </c>
      <c r="C59" s="638">
        <f>'Bestellformular a la Carte'!E55</f>
        <v>0</v>
      </c>
      <c r="D59" s="638"/>
      <c r="E59" s="638"/>
      <c r="F59" s="419">
        <f>'Bestellformular a la Carte'!I55</f>
        <v>0</v>
      </c>
    </row>
    <row r="60" spans="1:6" ht="20.25" hidden="1" customHeight="1" x14ac:dyDescent="0.2">
      <c r="A60" s="633"/>
      <c r="B60" s="387">
        <f>'Bestellformular a la Carte'!D56</f>
        <v>0</v>
      </c>
      <c r="C60" s="640">
        <f>'Bestellformular a la Carte'!E56</f>
        <v>0</v>
      </c>
      <c r="D60" s="640"/>
      <c r="E60" s="640"/>
      <c r="F60" s="420">
        <f>'Bestellformular a la Carte'!I56</f>
        <v>0</v>
      </c>
    </row>
    <row r="61" spans="1:6" ht="20.25" hidden="1" customHeight="1" x14ac:dyDescent="0.2">
      <c r="A61" s="633"/>
      <c r="B61" s="389">
        <f>'Bestellformular a la Carte'!D57</f>
        <v>0</v>
      </c>
      <c r="C61" s="638">
        <f>'Bestellformular a la Carte'!E57</f>
        <v>0</v>
      </c>
      <c r="D61" s="638"/>
      <c r="E61" s="638"/>
      <c r="F61" s="419">
        <f>'Bestellformular a la Carte'!I57</f>
        <v>0</v>
      </c>
    </row>
    <row r="62" spans="1:6" ht="20.25" hidden="1" customHeight="1" x14ac:dyDescent="0.2">
      <c r="A62" s="633"/>
      <c r="B62" s="387">
        <f>'Bestellformular a la Carte'!D58</f>
        <v>0</v>
      </c>
      <c r="C62" s="640">
        <f>'Bestellformular a la Carte'!E58</f>
        <v>0</v>
      </c>
      <c r="D62" s="640"/>
      <c r="E62" s="640"/>
      <c r="F62" s="420">
        <f>'Bestellformular a la Carte'!I58</f>
        <v>0</v>
      </c>
    </row>
    <row r="63" spans="1:6" ht="20.25" hidden="1" customHeight="1" x14ac:dyDescent="0.2">
      <c r="A63" s="633"/>
      <c r="B63" s="389">
        <f>'Bestellformular a la Carte'!D59</f>
        <v>0</v>
      </c>
      <c r="C63" s="638">
        <f>'Bestellformular a la Carte'!E59</f>
        <v>0</v>
      </c>
      <c r="D63" s="638"/>
      <c r="E63" s="638"/>
      <c r="F63" s="420">
        <f>'Bestellformular a la Carte'!I59</f>
        <v>0</v>
      </c>
    </row>
    <row r="64" spans="1:6" ht="20.25" hidden="1" customHeight="1" thickBot="1" x14ac:dyDescent="0.25">
      <c r="A64" s="634"/>
      <c r="B64" s="395">
        <f>'Bestellformular a la Carte'!D60</f>
        <v>0</v>
      </c>
      <c r="C64" s="642">
        <f>'Bestellformular a la Carte'!E60</f>
        <v>0</v>
      </c>
      <c r="D64" s="642"/>
      <c r="E64" s="642"/>
      <c r="F64" s="424">
        <f>'Bestellformular a la Carte'!I60</f>
        <v>0</v>
      </c>
    </row>
    <row r="65" spans="1:6" ht="20.25" customHeight="1" x14ac:dyDescent="0.2">
      <c r="A65" s="348" t="str">
        <f>'Bestellformular a la Carte'!C61</f>
        <v>Smoothie</v>
      </c>
      <c r="B65" s="345" t="str">
        <f>'Bestellformular a la Carte'!D61</f>
        <v>Erfrischender Früchte Punch</v>
      </c>
      <c r="C65" s="342" t="str">
        <f>'Bestellformular a la Carte'!E61</f>
        <v>vegetarisch, glutenfrei, vegan, laktosefrei, 250 ml</v>
      </c>
      <c r="D65" s="413"/>
      <c r="E65" s="413"/>
      <c r="F65" s="423">
        <f>'Bestellformular a la Carte'!I61</f>
        <v>0</v>
      </c>
    </row>
    <row r="66" spans="1:6" ht="20.25" customHeight="1" x14ac:dyDescent="0.2">
      <c r="A66" s="339" t="str">
        <f>'Bestellformular a la Carte'!C62</f>
        <v>Smoothie</v>
      </c>
      <c r="B66" s="338" t="str">
        <f>'Bestellformular a la Carte'!D62</f>
        <v>Melonen-Bananensmoothie</v>
      </c>
      <c r="C66" s="346" t="str">
        <f>'Bestellformular a la Carte'!E62</f>
        <v>vegetarisch, glutenfrei, laktosefrei 250 ml</v>
      </c>
      <c r="D66" s="414"/>
      <c r="E66" s="414"/>
      <c r="F66" s="420">
        <f>'Bestellformular a la Carte'!I62</f>
        <v>0</v>
      </c>
    </row>
    <row r="67" spans="1:6" ht="20.25" customHeight="1" thickBot="1" x14ac:dyDescent="0.25">
      <c r="A67" s="343" t="str">
        <f>'Bestellformular a la Carte'!C63</f>
        <v>Smoothie</v>
      </c>
      <c r="B67" s="341" t="str">
        <f>'Bestellformular a la Carte'!D63</f>
        <v>Hafer-Beerensmoothie</v>
      </c>
      <c r="C67" s="347" t="str">
        <f>'Bestellformular a la Carte'!E63</f>
        <v>vegetarisch, vegan, 250 ml</v>
      </c>
      <c r="D67" s="415"/>
      <c r="E67" s="415"/>
      <c r="F67" s="424">
        <f>'Bestellformular a la Carte'!I63</f>
        <v>0</v>
      </c>
    </row>
    <row r="68" spans="1:6" ht="20.25" customHeight="1" thickBot="1" x14ac:dyDescent="0.25">
      <c r="A68" s="383"/>
      <c r="B68" s="383"/>
      <c r="C68" s="425" t="s">
        <v>61</v>
      </c>
      <c r="D68" s="426"/>
      <c r="E68" s="427"/>
      <c r="F68" s="428">
        <f>'Bestellformular a la Carte'!I64</f>
        <v>0</v>
      </c>
    </row>
    <row r="69" spans="1:6" ht="13.5" customHeight="1" x14ac:dyDescent="0.2">
      <c r="A69" s="376"/>
      <c r="B69" s="376"/>
      <c r="C69" s="653"/>
      <c r="D69" s="653"/>
      <c r="E69" s="653"/>
      <c r="F69" s="409"/>
    </row>
    <row r="70" spans="1:6" ht="15.75" x14ac:dyDescent="0.2">
      <c r="A70" s="402" t="s">
        <v>59</v>
      </c>
      <c r="B70" s="378"/>
      <c r="C70" s="654"/>
      <c r="D70" s="654"/>
      <c r="E70" s="654"/>
      <c r="F70" s="409"/>
    </row>
    <row r="71" spans="1:6" ht="15.75" x14ac:dyDescent="0.2">
      <c r="A71" s="376"/>
      <c r="B71" s="376"/>
      <c r="C71" s="649"/>
      <c r="D71" s="649"/>
      <c r="E71" s="649"/>
      <c r="F71" s="409"/>
    </row>
    <row r="72" spans="1:6" s="374" customFormat="1" ht="12.75" customHeight="1" x14ac:dyDescent="0.2">
      <c r="A72" s="376" t="s">
        <v>19</v>
      </c>
      <c r="B72" s="378"/>
      <c r="C72" s="650"/>
      <c r="D72" s="650"/>
      <c r="E72" s="650"/>
      <c r="F72" s="411"/>
    </row>
    <row r="73" spans="1:6" ht="15.75" x14ac:dyDescent="0.2">
      <c r="A73" s="405" t="s">
        <v>32</v>
      </c>
      <c r="B73" s="400"/>
      <c r="C73" s="410"/>
      <c r="D73" s="410"/>
      <c r="E73" s="410"/>
      <c r="F73" s="412"/>
    </row>
    <row r="74" spans="1:6" ht="15" x14ac:dyDescent="0.2">
      <c r="A74" s="406" t="s">
        <v>33</v>
      </c>
      <c r="B74" s="406"/>
      <c r="C74" s="400"/>
      <c r="D74" s="403"/>
      <c r="E74" s="404"/>
      <c r="F74" s="400"/>
    </row>
    <row r="75" spans="1:6" ht="15" x14ac:dyDescent="0.2">
      <c r="A75" s="406" t="s">
        <v>34</v>
      </c>
      <c r="B75" s="406"/>
      <c r="C75" s="400"/>
      <c r="D75" s="403"/>
      <c r="E75" s="404"/>
      <c r="F75" s="400"/>
    </row>
    <row r="76" spans="1:6" ht="15" x14ac:dyDescent="0.2">
      <c r="A76" s="406" t="s">
        <v>35</v>
      </c>
      <c r="B76" s="406"/>
      <c r="C76" s="400"/>
      <c r="D76" s="403"/>
      <c r="E76" s="404"/>
      <c r="F76" s="400"/>
    </row>
    <row r="77" spans="1:6" ht="15" x14ac:dyDescent="0.2">
      <c r="A77" s="400"/>
      <c r="B77" s="400"/>
      <c r="C77" s="400"/>
      <c r="D77" s="403"/>
      <c r="E77" s="404"/>
      <c r="F77" s="400"/>
    </row>
    <row r="78" spans="1:6" ht="15" x14ac:dyDescent="0.2">
      <c r="A78" s="400"/>
      <c r="B78" s="400"/>
      <c r="C78" s="400"/>
      <c r="D78" s="403"/>
      <c r="E78" s="404"/>
      <c r="F78" s="400"/>
    </row>
    <row r="79" spans="1:6" ht="15" x14ac:dyDescent="0.2">
      <c r="A79" s="400"/>
      <c r="B79" s="400"/>
      <c r="C79" s="400"/>
      <c r="D79" s="403"/>
      <c r="E79" s="404"/>
      <c r="F79" s="400"/>
    </row>
    <row r="80" spans="1:6" ht="15.75" x14ac:dyDescent="0.25">
      <c r="A80" s="651" t="s">
        <v>62</v>
      </c>
      <c r="B80" s="652"/>
      <c r="C80" s="652"/>
      <c r="D80" s="652"/>
      <c r="E80" s="652"/>
      <c r="F80" s="652"/>
    </row>
  </sheetData>
  <sheetProtection password="802B" sheet="1" objects="1" scenarios="1" selectLockedCells="1" selectUnlockedCells="1"/>
  <mergeCells count="71">
    <mergeCell ref="C71:E71"/>
    <mergeCell ref="C72:E72"/>
    <mergeCell ref="A80:F80"/>
    <mergeCell ref="C61:E61"/>
    <mergeCell ref="C62:E62"/>
    <mergeCell ref="C63:E63"/>
    <mergeCell ref="C64:E64"/>
    <mergeCell ref="C69:E69"/>
    <mergeCell ref="C70:E70"/>
    <mergeCell ref="A56:A64"/>
    <mergeCell ref="C56:E56"/>
    <mergeCell ref="C57:E57"/>
    <mergeCell ref="C58:E58"/>
    <mergeCell ref="C59:E59"/>
    <mergeCell ref="C60:E60"/>
    <mergeCell ref="A47:A55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A38:A46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A29:A37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15:C15"/>
    <mergeCell ref="B16:C16"/>
    <mergeCell ref="A18:B18"/>
    <mergeCell ref="C19:E19"/>
    <mergeCell ref="A20:A28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E12:F12"/>
    <mergeCell ref="E2:F3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E11:F11"/>
  </mergeCells>
  <pageMargins left="0.5" right="0.5" top="0.5" bottom="0.5" header="0.5" footer="0.5"/>
  <pageSetup paperSize="9" scale="61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86"/>
  <sheetViews>
    <sheetView showGridLines="0" view="pageLayout" zoomScale="85" zoomScaleNormal="115" zoomScalePageLayoutView="85" workbookViewId="0">
      <selection activeCell="B10" sqref="B10:C10"/>
    </sheetView>
  </sheetViews>
  <sheetFormatPr baseColWidth="10" defaultColWidth="11.42578125" defaultRowHeight="12.75" x14ac:dyDescent="0.2"/>
  <cols>
    <col min="1" max="1" width="3.7109375" style="350" customWidth="1"/>
    <col min="2" max="2" width="16.7109375" style="352" customWidth="1"/>
    <col min="3" max="3" width="45.85546875" style="350" customWidth="1"/>
    <col min="4" max="4" width="18.85546875" style="350" customWidth="1"/>
    <col min="5" max="5" width="19.42578125" style="351" customWidth="1"/>
    <col min="6" max="6" width="19.28515625" style="354" customWidth="1"/>
    <col min="7" max="7" width="21" style="350" customWidth="1"/>
    <col min="8" max="8" width="9.140625" style="357" customWidth="1"/>
    <col min="9" max="257" width="9.140625" style="350" customWidth="1"/>
    <col min="258" max="16384" width="11.42578125" style="350"/>
  </cols>
  <sheetData>
    <row r="1" spans="2:8" ht="42.75" x14ac:dyDescent="0.8">
      <c r="B1" s="353"/>
      <c r="C1" s="373"/>
      <c r="D1" s="373"/>
      <c r="E1" s="363"/>
      <c r="F1" s="364"/>
      <c r="G1" s="365" t="s">
        <v>60</v>
      </c>
    </row>
    <row r="2" spans="2:8" x14ac:dyDescent="0.2">
      <c r="B2" s="353"/>
      <c r="C2" s="373"/>
      <c r="D2" s="373"/>
      <c r="E2" s="363"/>
      <c r="F2" s="657" t="str">
        <f>B18</f>
        <v xml:space="preserve"> 9.3.20 bis 13.3.20</v>
      </c>
      <c r="G2" s="657"/>
    </row>
    <row r="3" spans="2:8" x14ac:dyDescent="0.2">
      <c r="B3" s="353"/>
      <c r="C3" s="373"/>
      <c r="D3" s="373"/>
      <c r="E3" s="363"/>
      <c r="F3" s="366"/>
      <c r="G3" s="372"/>
    </row>
    <row r="4" spans="2:8" x14ac:dyDescent="0.2">
      <c r="B4" s="353"/>
      <c r="C4" s="373"/>
      <c r="D4" s="373"/>
      <c r="E4" s="367"/>
      <c r="F4" s="368"/>
      <c r="G4" s="369"/>
    </row>
    <row r="5" spans="2:8" x14ac:dyDescent="0.2">
      <c r="B5" s="353"/>
      <c r="C5" s="373"/>
      <c r="D5" s="373"/>
      <c r="E5" s="363"/>
      <c r="F5" s="370"/>
      <c r="G5" s="373"/>
    </row>
    <row r="6" spans="2:8" s="355" customFormat="1" ht="15.75" x14ac:dyDescent="0.25">
      <c r="B6" s="375" t="s">
        <v>58</v>
      </c>
      <c r="C6" s="376"/>
      <c r="D6" s="377"/>
      <c r="E6" s="378"/>
      <c r="F6" s="619" t="s">
        <v>19</v>
      </c>
      <c r="G6" s="619"/>
      <c r="H6" s="358"/>
    </row>
    <row r="7" spans="2:8" ht="15" x14ac:dyDescent="0.2">
      <c r="B7" s="620" t="str">
        <f>'Bestellformular Tagesmenüs'!E2</f>
        <v>Ihren Firmenname eintragen (Felder bitte überschreiben)</v>
      </c>
      <c r="C7" s="620"/>
      <c r="D7" s="379"/>
      <c r="E7" s="380"/>
      <c r="F7" s="621" t="s">
        <v>20</v>
      </c>
      <c r="G7" s="621"/>
    </row>
    <row r="8" spans="2:8" ht="15" x14ac:dyDescent="0.2">
      <c r="B8" s="620" t="str">
        <f>'Bestellformular Tagesmenüs'!E3</f>
        <v>Straße</v>
      </c>
      <c r="C8" s="620"/>
      <c r="D8" s="379"/>
      <c r="E8" s="380"/>
      <c r="F8" s="621" t="s">
        <v>21</v>
      </c>
      <c r="G8" s="621"/>
    </row>
    <row r="9" spans="2:8" ht="15" x14ac:dyDescent="0.2">
      <c r="B9" s="620" t="str">
        <f>'Bestellformular Tagesmenüs'!E4</f>
        <v>Plz Ort</v>
      </c>
      <c r="C9" s="620"/>
      <c r="D9" s="379"/>
      <c r="E9" s="380"/>
      <c r="F9" s="621" t="s">
        <v>22</v>
      </c>
      <c r="G9" s="621"/>
    </row>
    <row r="10" spans="2:8" ht="15" x14ac:dyDescent="0.2">
      <c r="B10" s="622"/>
      <c r="C10" s="622"/>
      <c r="D10" s="376"/>
      <c r="E10" s="380"/>
      <c r="F10" s="621" t="s">
        <v>23</v>
      </c>
      <c r="G10" s="621"/>
    </row>
    <row r="11" spans="2:8" ht="15" x14ac:dyDescent="0.2">
      <c r="B11" s="376"/>
      <c r="C11" s="376"/>
      <c r="D11" s="376"/>
      <c r="E11" s="380"/>
      <c r="F11" s="617" t="s">
        <v>24</v>
      </c>
      <c r="G11" s="617"/>
    </row>
    <row r="12" spans="2:8" ht="15" x14ac:dyDescent="0.2">
      <c r="B12" s="376"/>
      <c r="C12" s="376"/>
      <c r="D12" s="376"/>
      <c r="E12" s="380"/>
      <c r="F12" s="617" t="s">
        <v>25</v>
      </c>
      <c r="G12" s="617"/>
    </row>
    <row r="13" spans="2:8" s="356" customFormat="1" ht="15" x14ac:dyDescent="0.2">
      <c r="B13" s="381" t="s">
        <v>26</v>
      </c>
      <c r="C13" s="382">
        <f>'Bestellformular Tagesmenüs'!F5</f>
        <v>0</v>
      </c>
      <c r="D13" s="376"/>
      <c r="E13" s="383"/>
      <c r="F13" s="383"/>
      <c r="G13" s="383"/>
      <c r="H13" s="359"/>
    </row>
    <row r="14" spans="2:8" s="356" customFormat="1" ht="15" x14ac:dyDescent="0.2">
      <c r="B14" s="376"/>
      <c r="C14" s="376"/>
      <c r="D14" s="376"/>
      <c r="E14" s="383"/>
      <c r="F14" s="383"/>
      <c r="G14" s="383"/>
      <c r="H14" s="359"/>
    </row>
    <row r="15" spans="2:8" s="356" customFormat="1" ht="15" x14ac:dyDescent="0.2">
      <c r="B15" s="381" t="s">
        <v>27</v>
      </c>
      <c r="C15" s="623" t="s">
        <v>28</v>
      </c>
      <c r="D15" s="624"/>
      <c r="E15" s="383"/>
      <c r="F15" s="383"/>
      <c r="G15" s="383"/>
      <c r="H15" s="359"/>
    </row>
    <row r="16" spans="2:8" s="356" customFormat="1" ht="15" x14ac:dyDescent="0.2">
      <c r="B16" s="384"/>
      <c r="C16" s="625"/>
      <c r="D16" s="626"/>
      <c r="E16" s="383"/>
      <c r="F16" s="383"/>
      <c r="G16" s="383"/>
      <c r="H16" s="359"/>
    </row>
    <row r="17" spans="2:8" s="356" customFormat="1" ht="15" x14ac:dyDescent="0.2">
      <c r="B17" s="381" t="s">
        <v>29</v>
      </c>
      <c r="C17" s="381"/>
      <c r="D17" s="381"/>
      <c r="E17" s="383"/>
      <c r="F17" s="383"/>
      <c r="G17" s="383"/>
      <c r="H17" s="359"/>
    </row>
    <row r="18" spans="2:8" s="356" customFormat="1" ht="14.25" customHeight="1" x14ac:dyDescent="0.2">
      <c r="B18" s="291" t="str">
        <f>'Bestellformular Tagesmenüs'!D4</f>
        <v xml:space="preserve"> 9.3.20 bis 13.3.20</v>
      </c>
      <c r="C18" s="385"/>
      <c r="D18" s="386" t="s">
        <v>38</v>
      </c>
      <c r="E18" s="383"/>
      <c r="F18" s="383"/>
      <c r="G18" s="383"/>
      <c r="H18" s="359"/>
    </row>
    <row r="19" spans="2:8" s="356" customFormat="1" ht="15" x14ac:dyDescent="0.2">
      <c r="B19" s="381" t="s">
        <v>1</v>
      </c>
      <c r="C19" s="381" t="s">
        <v>30</v>
      </c>
      <c r="D19" s="623"/>
      <c r="E19" s="667"/>
      <c r="F19" s="668"/>
      <c r="G19" s="381" t="s">
        <v>31</v>
      </c>
      <c r="H19" s="360"/>
    </row>
    <row r="20" spans="2:8" s="356" customFormat="1" ht="15" x14ac:dyDescent="0.2">
      <c r="B20" s="658">
        <f>'Bestellformular Tagesmenüs'!B7</f>
        <v>43899</v>
      </c>
      <c r="C20" s="387" t="str">
        <f>'Bestellformular Tagesmenüs'!D7</f>
        <v>Liptaueraufstrich</v>
      </c>
      <c r="D20" s="661" t="str">
        <f>'Bestellformular Tagesmenüs'!E7</f>
        <v>mit Kornspitz</v>
      </c>
      <c r="E20" s="662" t="str">
        <f>'Bestellformular Tagesmenüs'!F7</f>
        <v>A,G</v>
      </c>
      <c r="F20" s="663" t="e">
        <f>'Bestellformular Tagesmenüs'!#REF!</f>
        <v>#REF!</v>
      </c>
      <c r="G20" s="388">
        <f>'Bestellformular Tagesmenüs'!I7</f>
        <v>0</v>
      </c>
      <c r="H20" s="361"/>
    </row>
    <row r="21" spans="2:8" s="356" customFormat="1" ht="15" x14ac:dyDescent="0.2">
      <c r="B21" s="659"/>
      <c r="C21" s="389" t="str">
        <f>'Bestellformular Tagesmenüs'!D8</f>
        <v>Bärlauchrahmsuppe</v>
      </c>
      <c r="D21" s="664" t="str">
        <f>'Bestellformular Tagesmenüs'!E8</f>
        <v>.</v>
      </c>
      <c r="E21" s="665" t="str">
        <f>'Bestellformular Tagesmenüs'!F8</f>
        <v>A,G,O</v>
      </c>
      <c r="F21" s="666" t="e">
        <f>'Bestellformular Tagesmenüs'!#REF!</f>
        <v>#REF!</v>
      </c>
      <c r="G21" s="390">
        <f>'Bestellformular Tagesmenüs'!I8</f>
        <v>0</v>
      </c>
      <c r="H21" s="361"/>
    </row>
    <row r="22" spans="2:8" s="356" customFormat="1" ht="15" x14ac:dyDescent="0.2">
      <c r="B22" s="659"/>
      <c r="C22" s="387" t="str">
        <f>'Bestellformular Tagesmenüs'!D9</f>
        <v>Pariser Schnitzel</v>
      </c>
      <c r="D22" s="661" t="str">
        <f>'Bestellformular Tagesmenüs'!E9</f>
        <v>mit Reis, Kartofferl und Preiselbeeren</v>
      </c>
      <c r="E22" s="662" t="str">
        <f>'Bestellformular Tagesmenüs'!F9</f>
        <v>A,C,G</v>
      </c>
      <c r="F22" s="663" t="e">
        <f>'Bestellformular Tagesmenüs'!#REF!</f>
        <v>#REF!</v>
      </c>
      <c r="G22" s="388">
        <f>'Bestellformular Tagesmenüs'!I9</f>
        <v>0</v>
      </c>
      <c r="H22" s="361"/>
    </row>
    <row r="23" spans="2:8" s="356" customFormat="1" ht="15" x14ac:dyDescent="0.2">
      <c r="B23" s="659"/>
      <c r="C23" s="389" t="str">
        <f>'Bestellformular Tagesmenüs'!D10</f>
        <v>BBQ Ripperl</v>
      </c>
      <c r="D23" s="664" t="str">
        <f>'Bestellformular Tagesmenüs'!E10</f>
        <v>mit Bratkartoffeln, Zwiebeln, Knoblauch&amp;Cocktail-Dip</v>
      </c>
      <c r="E23" s="665" t="str">
        <f>'Bestellformular Tagesmenüs'!F10</f>
        <v>A,C,G,M</v>
      </c>
      <c r="F23" s="666" t="e">
        <f>'Bestellformular Tagesmenüs'!#REF!</f>
        <v>#REF!</v>
      </c>
      <c r="G23" s="390">
        <f>'Bestellformular Tagesmenüs'!I10</f>
        <v>0</v>
      </c>
      <c r="H23" s="361"/>
    </row>
    <row r="24" spans="2:8" s="356" customFormat="1" ht="15" x14ac:dyDescent="0.2">
      <c r="B24" s="659"/>
      <c r="C24" s="387" t="str">
        <f>'Bestellformular Tagesmenüs'!D11</f>
        <v>Buttermilch-Schmarren</v>
      </c>
      <c r="D24" s="661" t="str">
        <f>'Bestellformular Tagesmenüs'!E11</f>
        <v>mit Heidelbeer-Ragout</v>
      </c>
      <c r="E24" s="662" t="str">
        <f>'Bestellformular Tagesmenüs'!F11</f>
        <v>A,C,G</v>
      </c>
      <c r="F24" s="663" t="e">
        <f>'Bestellformular Tagesmenüs'!#REF!</f>
        <v>#REF!</v>
      </c>
      <c r="G24" s="388">
        <f>'Bestellformular Tagesmenüs'!I11</f>
        <v>0</v>
      </c>
      <c r="H24" s="361"/>
    </row>
    <row r="25" spans="2:8" s="356" customFormat="1" ht="15" x14ac:dyDescent="0.2">
      <c r="B25" s="659"/>
      <c r="C25" s="389" t="str">
        <f>'Bestellformular Tagesmenüs'!D12</f>
        <v>Schinken-Käsetoast</v>
      </c>
      <c r="D25" s="664" t="str">
        <f>'Bestellformular Tagesmenüs'!E12</f>
        <v>mit Spiegelei, Ketchup und Mayo</v>
      </c>
      <c r="E25" s="665" t="str">
        <f>'Bestellformular Tagesmenüs'!F12</f>
        <v>A,C,M,G</v>
      </c>
      <c r="F25" s="666" t="e">
        <f>'Bestellformular Tagesmenüs'!#REF!</f>
        <v>#REF!</v>
      </c>
      <c r="G25" s="390">
        <f>'Bestellformular Tagesmenüs'!I12</f>
        <v>0</v>
      </c>
      <c r="H25" s="362"/>
    </row>
    <row r="26" spans="2:8" s="356" customFormat="1" ht="15" x14ac:dyDescent="0.2">
      <c r="B26" s="659"/>
      <c r="C26" s="387" t="str">
        <f>'Bestellformular Tagesmenüs'!D13</f>
        <v>Veganes Club-Sandwich</v>
      </c>
      <c r="D26" s="661" t="str">
        <f>'Bestellformular Tagesmenüs'!E13</f>
        <v>mit Austernpilzen und Wedges</v>
      </c>
      <c r="E26" s="662" t="str">
        <f>'Bestellformular Tagesmenüs'!F13</f>
        <v>A</v>
      </c>
      <c r="F26" s="663" t="e">
        <f>'Bestellformular Tagesmenüs'!#REF!</f>
        <v>#REF!</v>
      </c>
      <c r="G26" s="388">
        <f>'Bestellformular Tagesmenüs'!I13</f>
        <v>0</v>
      </c>
      <c r="H26" s="361"/>
    </row>
    <row r="27" spans="2:8" s="356" customFormat="1" ht="15" x14ac:dyDescent="0.2">
      <c r="B27" s="659"/>
      <c r="C27" s="389" t="str">
        <f>'Bestellformular Tagesmenüs'!D14</f>
        <v>Zuckerschoten-Hühnergeschnetzeltes</v>
      </c>
      <c r="D27" s="664" t="str">
        <f>'Bestellformular Tagesmenüs'!E14</f>
        <v>in Pfefferrahmsoße und Basmatireis</v>
      </c>
      <c r="E27" s="665" t="str">
        <f>'Bestellformular Tagesmenüs'!F14</f>
        <v>A,G,M</v>
      </c>
      <c r="F27" s="666" t="e">
        <f>'Bestellformular Tagesmenüs'!#REF!</f>
        <v>#REF!</v>
      </c>
      <c r="G27" s="390">
        <f>'Bestellformular Tagesmenüs'!I14</f>
        <v>0</v>
      </c>
      <c r="H27" s="361"/>
    </row>
    <row r="28" spans="2:8" s="356" customFormat="1" ht="15" x14ac:dyDescent="0.2">
      <c r="B28" s="659"/>
      <c r="C28" s="387" t="str">
        <f>'Bestellformular Tagesmenüs'!D15</f>
        <v>Brokkoli-Paradeiser-Quiche</v>
      </c>
      <c r="D28" s="661" t="str">
        <f>'Bestellformular Tagesmenüs'!E15</f>
        <v>mit Basilikumpesto</v>
      </c>
      <c r="E28" s="662" t="str">
        <f>'Bestellformular Tagesmenüs'!F15</f>
        <v>A,C,G,H</v>
      </c>
      <c r="F28" s="663" t="e">
        <f>'Bestellformular Tagesmenüs'!#REF!</f>
        <v>#REF!</v>
      </c>
      <c r="G28" s="388">
        <f>'Bestellformular Tagesmenüs'!I15</f>
        <v>0</v>
      </c>
      <c r="H28" s="361"/>
    </row>
    <row r="29" spans="2:8" s="356" customFormat="1" ht="15" x14ac:dyDescent="0.2">
      <c r="B29" s="659"/>
      <c r="C29" s="389" t="str">
        <f>'Bestellformular Tagesmenüs'!D16</f>
        <v>Montags-Lunch-Salat</v>
      </c>
      <c r="D29" s="664" t="str">
        <f>'Bestellformular Tagesmenüs'!E16</f>
        <v>mit Thunfischsandwich und Chips</v>
      </c>
      <c r="E29" s="665" t="str">
        <f>'Bestellformular Tagesmenüs'!F16</f>
        <v>A,D</v>
      </c>
      <c r="F29" s="666" t="e">
        <f>'Bestellformular Tagesmenüs'!#REF!</f>
        <v>#REF!</v>
      </c>
      <c r="G29" s="390">
        <f>'Bestellformular Tagesmenüs'!I16</f>
        <v>0</v>
      </c>
      <c r="H29" s="361"/>
    </row>
    <row r="30" spans="2:8" s="356" customFormat="1" ht="15.75" thickBot="1" x14ac:dyDescent="0.25">
      <c r="B30" s="660"/>
      <c r="C30" s="391" t="str">
        <f>'Bestellformular Tagesmenüs'!D17</f>
        <v xml:space="preserve">Bunter Blattsalat </v>
      </c>
      <c r="D30" s="669" t="str">
        <f>'Bestellformular Tagesmenüs'!E17</f>
        <v>mit Hausmarinade</v>
      </c>
      <c r="E30" s="670" t="str">
        <f>'Bestellformular Tagesmenüs'!F17</f>
        <v>.</v>
      </c>
      <c r="F30" s="671" t="e">
        <f>'Bestellformular Tagesmenüs'!#REF!</f>
        <v>#REF!</v>
      </c>
      <c r="G30" s="392">
        <f>'Bestellformular Tagesmenüs'!I17</f>
        <v>0</v>
      </c>
      <c r="H30" s="361"/>
    </row>
    <row r="31" spans="2:8" s="356" customFormat="1" ht="15" x14ac:dyDescent="0.2">
      <c r="B31" s="679">
        <f>'Bestellformular Tagesmenüs'!B18</f>
        <v>43900</v>
      </c>
      <c r="C31" s="393" t="str">
        <f>'Bestellformular Tagesmenüs'!D18</f>
        <v>Liptaueraufstrich</v>
      </c>
      <c r="D31" s="682" t="str">
        <f>'Bestellformular Tagesmenüs'!E18</f>
        <v>mit Kornspitz</v>
      </c>
      <c r="E31" s="683" t="str">
        <f>'Bestellformular Tagesmenüs'!F18</f>
        <v>A,G</v>
      </c>
      <c r="F31" s="684" t="e">
        <f>'Bestellformular Tagesmenüs'!#REF!</f>
        <v>#REF!</v>
      </c>
      <c r="G31" s="394">
        <f>'Bestellformular Tagesmenüs'!I18</f>
        <v>0</v>
      </c>
      <c r="H31" s="362"/>
    </row>
    <row r="32" spans="2:8" s="356" customFormat="1" ht="15" x14ac:dyDescent="0.2">
      <c r="B32" s="680"/>
      <c r="C32" s="387" t="str">
        <f>'Bestellformular Tagesmenüs'!D19</f>
        <v>Bärlauchrahmsuppe</v>
      </c>
      <c r="D32" s="661" t="str">
        <f>'Bestellformular Tagesmenüs'!E19</f>
        <v>.</v>
      </c>
      <c r="E32" s="662" t="str">
        <f>'Bestellformular Tagesmenüs'!F19</f>
        <v>A,G,O</v>
      </c>
      <c r="F32" s="663" t="e">
        <f>'Bestellformular Tagesmenüs'!#REF!</f>
        <v>#REF!</v>
      </c>
      <c r="G32" s="388">
        <f>'Bestellformular Tagesmenüs'!I19</f>
        <v>0</v>
      </c>
      <c r="H32" s="361"/>
    </row>
    <row r="33" spans="2:8" s="356" customFormat="1" ht="15" x14ac:dyDescent="0.2">
      <c r="B33" s="680"/>
      <c r="C33" s="389" t="str">
        <f>'Bestellformular Tagesmenüs'!D20</f>
        <v>Pariser Schnitzel</v>
      </c>
      <c r="D33" s="664" t="str">
        <f>'Bestellformular Tagesmenüs'!E20</f>
        <v>mit Reis, Kartofferl und Preiselbeeren</v>
      </c>
      <c r="E33" s="665" t="str">
        <f>'Bestellformular Tagesmenüs'!F20</f>
        <v>A,C,G</v>
      </c>
      <c r="F33" s="666" t="e">
        <f>'Bestellformular Tagesmenüs'!#REF!</f>
        <v>#REF!</v>
      </c>
      <c r="G33" s="390">
        <f>'Bestellformular Tagesmenüs'!I20</f>
        <v>0</v>
      </c>
      <c r="H33" s="361"/>
    </row>
    <row r="34" spans="2:8" s="356" customFormat="1" ht="15" x14ac:dyDescent="0.2">
      <c r="B34" s="680"/>
      <c r="C34" s="387" t="str">
        <f>'Bestellformular Tagesmenüs'!D21</f>
        <v>BBQ Ripperl</v>
      </c>
      <c r="D34" s="661" t="str">
        <f>'Bestellformular Tagesmenüs'!E21</f>
        <v>mit Bratkartoffeln, Zwiebeln, Knoblauch&amp;Cocktail-Dip</v>
      </c>
      <c r="E34" s="662" t="str">
        <f>'Bestellformular Tagesmenüs'!F21</f>
        <v>A,C,G,M</v>
      </c>
      <c r="F34" s="663" t="e">
        <f>'Bestellformular Tagesmenüs'!#REF!</f>
        <v>#REF!</v>
      </c>
      <c r="G34" s="388">
        <f>'Bestellformular Tagesmenüs'!I21</f>
        <v>0</v>
      </c>
      <c r="H34" s="361"/>
    </row>
    <row r="35" spans="2:8" s="356" customFormat="1" ht="15" x14ac:dyDescent="0.2">
      <c r="B35" s="680"/>
      <c r="C35" s="389" t="str">
        <f>'Bestellformular Tagesmenüs'!D22</f>
        <v>Buttermilch-Schmarren</v>
      </c>
      <c r="D35" s="664" t="str">
        <f>'Bestellformular Tagesmenüs'!E22</f>
        <v>mit Heidelbeer-Ragout</v>
      </c>
      <c r="E35" s="665" t="str">
        <f>'Bestellformular Tagesmenüs'!F22</f>
        <v>A,C,G</v>
      </c>
      <c r="F35" s="666" t="e">
        <f>'Bestellformular Tagesmenüs'!#REF!</f>
        <v>#REF!</v>
      </c>
      <c r="G35" s="390">
        <f>'Bestellformular Tagesmenüs'!I22</f>
        <v>0</v>
      </c>
      <c r="H35" s="361"/>
    </row>
    <row r="36" spans="2:8" s="356" customFormat="1" ht="15" x14ac:dyDescent="0.2">
      <c r="B36" s="680"/>
      <c r="C36" s="387" t="str">
        <f>'Bestellformular Tagesmenüs'!D23</f>
        <v>ital. Sandwich-Lasagne</v>
      </c>
      <c r="D36" s="661" t="str">
        <f>'Bestellformular Tagesmenüs'!E23</f>
        <v>.</v>
      </c>
      <c r="E36" s="662" t="str">
        <f>'Bestellformular Tagesmenüs'!F23</f>
        <v>C,A,G</v>
      </c>
      <c r="F36" s="663" t="e">
        <f>'Bestellformular Tagesmenüs'!#REF!</f>
        <v>#REF!</v>
      </c>
      <c r="G36" s="388">
        <f>'Bestellformular Tagesmenüs'!I23</f>
        <v>0</v>
      </c>
      <c r="H36" s="362"/>
    </row>
    <row r="37" spans="2:8" s="356" customFormat="1" ht="15" x14ac:dyDescent="0.2">
      <c r="B37" s="680"/>
      <c r="C37" s="389" t="str">
        <f>'Bestellformular Tagesmenüs'!D24</f>
        <v xml:space="preserve">gebratene vegane Maisdukaten </v>
      </c>
      <c r="D37" s="664" t="str">
        <f>'Bestellformular Tagesmenüs'!E24</f>
        <v>auf Ratatouille</v>
      </c>
      <c r="E37" s="665" t="str">
        <f>'Bestellformular Tagesmenüs'!F24</f>
        <v>.</v>
      </c>
      <c r="F37" s="666" t="e">
        <f>'Bestellformular Tagesmenüs'!#REF!</f>
        <v>#REF!</v>
      </c>
      <c r="G37" s="390">
        <f>'Bestellformular Tagesmenüs'!I24</f>
        <v>0</v>
      </c>
      <c r="H37" s="361"/>
    </row>
    <row r="38" spans="2:8" s="356" customFormat="1" ht="15" x14ac:dyDescent="0.2">
      <c r="B38" s="680"/>
      <c r="C38" s="387" t="str">
        <f>'Bestellformular Tagesmenüs'!D25</f>
        <v>Saltim Bocca-Roulade</v>
      </c>
      <c r="D38" s="661" t="str">
        <f>'Bestellformular Tagesmenüs'!E25</f>
        <v>von der Pute mit Gemüserisotto und Rucolasoße</v>
      </c>
      <c r="E38" s="662" t="str">
        <f>'Bestellformular Tagesmenüs'!F25</f>
        <v>O,G,A</v>
      </c>
      <c r="F38" s="663" t="e">
        <f>'Bestellformular Tagesmenüs'!#REF!</f>
        <v>#REF!</v>
      </c>
      <c r="G38" s="388">
        <f>'Bestellformular Tagesmenüs'!I25</f>
        <v>0</v>
      </c>
      <c r="H38" s="361"/>
    </row>
    <row r="39" spans="2:8" s="356" customFormat="1" ht="15" x14ac:dyDescent="0.2">
      <c r="B39" s="680"/>
      <c r="C39" s="389" t="str">
        <f>'Bestellformular Tagesmenüs'!D26</f>
        <v>Polentaknödel</v>
      </c>
      <c r="D39" s="664" t="str">
        <f>'Bestellformular Tagesmenüs'!E26</f>
        <v>auf Ratatouille</v>
      </c>
      <c r="E39" s="665" t="str">
        <f>'Bestellformular Tagesmenüs'!F26</f>
        <v>A,C,G</v>
      </c>
      <c r="F39" s="666" t="e">
        <f>'Bestellformular Tagesmenüs'!#REF!</f>
        <v>#REF!</v>
      </c>
      <c r="G39" s="390">
        <f>'Bestellformular Tagesmenüs'!I26</f>
        <v>0</v>
      </c>
      <c r="H39" s="361"/>
    </row>
    <row r="40" spans="2:8" s="356" customFormat="1" ht="15" x14ac:dyDescent="0.2">
      <c r="B40" s="680"/>
      <c r="C40" s="387" t="str">
        <f>'Bestellformular Tagesmenüs'!D27</f>
        <v>Lunchtime-Salad</v>
      </c>
      <c r="D40" s="661" t="str">
        <f>'Bestellformular Tagesmenüs'!E27</f>
        <v>mit Blauschimmel-Gemüselaibchen und Feigensenf</v>
      </c>
      <c r="E40" s="662" t="str">
        <f>'Bestellformular Tagesmenüs'!F27</f>
        <v>A</v>
      </c>
      <c r="F40" s="663" t="e">
        <f>'Bestellformular Tagesmenüs'!#REF!</f>
        <v>#REF!</v>
      </c>
      <c r="G40" s="388">
        <f>'Bestellformular Tagesmenüs'!I27</f>
        <v>0</v>
      </c>
      <c r="H40" s="361"/>
    </row>
    <row r="41" spans="2:8" s="356" customFormat="1" ht="15.75" thickBot="1" x14ac:dyDescent="0.25">
      <c r="B41" s="681"/>
      <c r="C41" s="395" t="str">
        <f>'Bestellformular Tagesmenüs'!D28</f>
        <v xml:space="preserve">Bunter Blattsalat </v>
      </c>
      <c r="D41" s="672" t="str">
        <f>'Bestellformular Tagesmenüs'!E28</f>
        <v>mit Hausmarinade</v>
      </c>
      <c r="E41" s="673" t="str">
        <f>'Bestellformular Tagesmenüs'!F28</f>
        <v>.</v>
      </c>
      <c r="F41" s="674" t="e">
        <f>'Bestellformular Tagesmenüs'!#REF!</f>
        <v>#REF!</v>
      </c>
      <c r="G41" s="396">
        <f>'Bestellformular Tagesmenüs'!I28</f>
        <v>0</v>
      </c>
      <c r="H41" s="361"/>
    </row>
    <row r="42" spans="2:8" ht="15" x14ac:dyDescent="0.2">
      <c r="B42" s="675">
        <f>'Bestellformular Tagesmenüs'!B29</f>
        <v>43901</v>
      </c>
      <c r="C42" s="397" t="str">
        <f>'Bestellformular Tagesmenüs'!D29</f>
        <v>Liptaueraufstrich</v>
      </c>
      <c r="D42" s="676" t="str">
        <f>'Bestellformular Tagesmenüs'!E29</f>
        <v>mit Kornspitz</v>
      </c>
      <c r="E42" s="677" t="str">
        <f>'Bestellformular Tagesmenüs'!F29</f>
        <v>A,G</v>
      </c>
      <c r="F42" s="678" t="e">
        <f>'Bestellformular Tagesmenüs'!#REF!</f>
        <v>#REF!</v>
      </c>
      <c r="G42" s="398">
        <f>'Bestellformular Tagesmenüs'!I29</f>
        <v>0</v>
      </c>
    </row>
    <row r="43" spans="2:8" ht="15" x14ac:dyDescent="0.2">
      <c r="B43" s="659"/>
      <c r="C43" s="389" t="str">
        <f>'Bestellformular Tagesmenüs'!D30</f>
        <v>Bärlauchrahmsuppe</v>
      </c>
      <c r="D43" s="664" t="str">
        <f>'Bestellformular Tagesmenüs'!E30</f>
        <v>.</v>
      </c>
      <c r="E43" s="665" t="str">
        <f>'Bestellformular Tagesmenüs'!F30</f>
        <v>A,G,O</v>
      </c>
      <c r="F43" s="666" t="e">
        <f>'Bestellformular Tagesmenüs'!#REF!</f>
        <v>#REF!</v>
      </c>
      <c r="G43" s="390">
        <f>'Bestellformular Tagesmenüs'!I30</f>
        <v>0</v>
      </c>
    </row>
    <row r="44" spans="2:8" ht="15" x14ac:dyDescent="0.2">
      <c r="B44" s="659"/>
      <c r="C44" s="387" t="str">
        <f>'Bestellformular Tagesmenüs'!D31</f>
        <v>Pariser Schnitzel</v>
      </c>
      <c r="D44" s="661" t="str">
        <f>'Bestellformular Tagesmenüs'!E31</f>
        <v>mit Reis, Kartofferl und Preiselbeeren</v>
      </c>
      <c r="E44" s="662" t="str">
        <f>'Bestellformular Tagesmenüs'!F31</f>
        <v>A,C,G</v>
      </c>
      <c r="F44" s="663" t="e">
        <f>'Bestellformular Tagesmenüs'!#REF!</f>
        <v>#REF!</v>
      </c>
      <c r="G44" s="388">
        <f>'Bestellformular Tagesmenüs'!I31</f>
        <v>0</v>
      </c>
    </row>
    <row r="45" spans="2:8" ht="15" x14ac:dyDescent="0.2">
      <c r="B45" s="659"/>
      <c r="C45" s="389" t="str">
        <f>'Bestellformular Tagesmenüs'!D32</f>
        <v>BBQ Ripperl</v>
      </c>
      <c r="D45" s="664" t="str">
        <f>'Bestellformular Tagesmenüs'!E32</f>
        <v>mit Bratkartoffeln, Zwiebeln, Knoblauch&amp;Cocktail-Dip</v>
      </c>
      <c r="E45" s="665" t="str">
        <f>'Bestellformular Tagesmenüs'!F32</f>
        <v>A,C,G,M</v>
      </c>
      <c r="F45" s="666" t="e">
        <f>'Bestellformular Tagesmenüs'!#REF!</f>
        <v>#REF!</v>
      </c>
      <c r="G45" s="390">
        <f>'Bestellformular Tagesmenüs'!I32</f>
        <v>0</v>
      </c>
    </row>
    <row r="46" spans="2:8" ht="15" x14ac:dyDescent="0.2">
      <c r="B46" s="659"/>
      <c r="C46" s="387" t="str">
        <f>'Bestellformular Tagesmenüs'!D33</f>
        <v>Buttermilch-Schmarren</v>
      </c>
      <c r="D46" s="661" t="str">
        <f>'Bestellformular Tagesmenüs'!E33</f>
        <v>mit Heidelbeer-Ragout</v>
      </c>
      <c r="E46" s="662" t="str">
        <f>'Bestellformular Tagesmenüs'!F33</f>
        <v>A,C,G</v>
      </c>
      <c r="F46" s="663" t="e">
        <f>'Bestellformular Tagesmenüs'!#REF!</f>
        <v>#REF!</v>
      </c>
      <c r="G46" s="388">
        <f>'Bestellformular Tagesmenüs'!I33</f>
        <v>0</v>
      </c>
    </row>
    <row r="47" spans="2:8" ht="15" x14ac:dyDescent="0.2">
      <c r="B47" s="659"/>
      <c r="C47" s="389" t="str">
        <f>'Bestellformular Tagesmenüs'!D34</f>
        <v>Chili con Carne mit Salsicce</v>
      </c>
      <c r="D47" s="664" t="str">
        <f>'Bestellformular Tagesmenüs'!E34</f>
        <v>und Zitronenmozzarella</v>
      </c>
      <c r="E47" s="665" t="str">
        <f>'Bestellformular Tagesmenüs'!F34</f>
        <v>.</v>
      </c>
      <c r="F47" s="666" t="e">
        <f>'Bestellformular Tagesmenüs'!#REF!</f>
        <v>#REF!</v>
      </c>
      <c r="G47" s="390">
        <f>'Bestellformular Tagesmenüs'!I34</f>
        <v>0</v>
      </c>
    </row>
    <row r="48" spans="2:8" ht="15" x14ac:dyDescent="0.2">
      <c r="B48" s="659"/>
      <c r="C48" s="387" t="str">
        <f>'Bestellformular Tagesmenüs'!D35</f>
        <v>veganer Rollgersteleintopf</v>
      </c>
      <c r="D48" s="661" t="str">
        <f>'Bestellformular Tagesmenüs'!E35</f>
        <v>mit Gemüse</v>
      </c>
      <c r="E48" s="662" t="str">
        <f>'Bestellformular Tagesmenüs'!F35</f>
        <v>A,L</v>
      </c>
      <c r="F48" s="663" t="e">
        <f>'Bestellformular Tagesmenüs'!#REF!</f>
        <v>#REF!</v>
      </c>
      <c r="G48" s="388">
        <f>'Bestellformular Tagesmenüs'!I35</f>
        <v>0</v>
      </c>
    </row>
    <row r="49" spans="2:7" ht="15" x14ac:dyDescent="0.2">
      <c r="B49" s="659"/>
      <c r="C49" s="389" t="str">
        <f>'Bestellformular Tagesmenüs'!D36</f>
        <v>Grillspießerl</v>
      </c>
      <c r="D49" s="664" t="str">
        <f>'Bestellformular Tagesmenüs'!E36</f>
        <v>auf Gemüse-Speckgratin und Pfefferoni-Paprika-Dip</v>
      </c>
      <c r="E49" s="665" t="str">
        <f>'Bestellformular Tagesmenüs'!F36</f>
        <v>G,M</v>
      </c>
      <c r="F49" s="666" t="e">
        <f>'Bestellformular Tagesmenüs'!#REF!</f>
        <v>#REF!</v>
      </c>
      <c r="G49" s="390">
        <f>'Bestellformular Tagesmenüs'!I36</f>
        <v>0</v>
      </c>
    </row>
    <row r="50" spans="2:7" ht="15" x14ac:dyDescent="0.2">
      <c r="B50" s="659"/>
      <c r="C50" s="387" t="str">
        <f>'Bestellformular Tagesmenüs'!D37</f>
        <v>Käse-Bärlauchrahmspätzle</v>
      </c>
      <c r="D50" s="661" t="str">
        <f>'Bestellformular Tagesmenüs'!E37</f>
        <v>mit Erbsen und Karotten</v>
      </c>
      <c r="E50" s="662" t="str">
        <f>'Bestellformular Tagesmenüs'!F37</f>
        <v>A,C,G</v>
      </c>
      <c r="F50" s="663" t="e">
        <f>'Bestellformular Tagesmenüs'!#REF!</f>
        <v>#REF!</v>
      </c>
      <c r="G50" s="388">
        <f>'Bestellformular Tagesmenüs'!I37</f>
        <v>0</v>
      </c>
    </row>
    <row r="51" spans="2:7" ht="15" x14ac:dyDescent="0.2">
      <c r="B51" s="659"/>
      <c r="C51" s="389" t="str">
        <f>'Bestellformular Tagesmenüs'!D38</f>
        <v>Lunchtime-Salad</v>
      </c>
      <c r="D51" s="664" t="str">
        <f>'Bestellformular Tagesmenüs'!E38</f>
        <v>Bärlauch-Kaspressknödel mit Vogerl-Raukesalat und Radieserl</v>
      </c>
      <c r="E51" s="665" t="str">
        <f>'Bestellformular Tagesmenüs'!F38</f>
        <v>A,C,G</v>
      </c>
      <c r="F51" s="666" t="e">
        <f>'Bestellformular Tagesmenüs'!#REF!</f>
        <v>#REF!</v>
      </c>
      <c r="G51" s="390">
        <f>'Bestellformular Tagesmenüs'!I38</f>
        <v>0</v>
      </c>
    </row>
    <row r="52" spans="2:7" ht="15.75" thickBot="1" x14ac:dyDescent="0.25">
      <c r="B52" s="660"/>
      <c r="C52" s="399" t="str">
        <f>'Bestellformular Tagesmenüs'!D39</f>
        <v xml:space="preserve">Bunter Blattsalat </v>
      </c>
      <c r="D52" s="669" t="str">
        <f>'Bestellformular Tagesmenüs'!E39</f>
        <v>mit Hausmarinade</v>
      </c>
      <c r="E52" s="670" t="str">
        <f>'Bestellformular Tagesmenüs'!F39</f>
        <v>.</v>
      </c>
      <c r="F52" s="671" t="e">
        <f>'Bestellformular Tagesmenüs'!#REF!</f>
        <v>#REF!</v>
      </c>
      <c r="G52" s="392">
        <f>'Bestellformular Tagesmenüs'!I39</f>
        <v>0</v>
      </c>
    </row>
    <row r="53" spans="2:7" ht="15" x14ac:dyDescent="0.2">
      <c r="B53" s="679">
        <f>'Bestellformular Tagesmenüs'!B40</f>
        <v>43902</v>
      </c>
      <c r="C53" s="393" t="str">
        <f>'Bestellformular Tagesmenüs'!D40</f>
        <v>Liptaueraufstrich</v>
      </c>
      <c r="D53" s="682" t="str">
        <f>'Bestellformular Tagesmenüs'!E40</f>
        <v>mit Kornspitz</v>
      </c>
      <c r="E53" s="683" t="str">
        <f>'Bestellformular Tagesmenüs'!F40</f>
        <v>A,G</v>
      </c>
      <c r="F53" s="684" t="e">
        <f>'Bestellformular Tagesmenüs'!#REF!</f>
        <v>#REF!</v>
      </c>
      <c r="G53" s="394">
        <f>'Bestellformular Tagesmenüs'!I40</f>
        <v>0</v>
      </c>
    </row>
    <row r="54" spans="2:7" ht="15" x14ac:dyDescent="0.2">
      <c r="B54" s="680"/>
      <c r="C54" s="387" t="str">
        <f>'Bestellformular Tagesmenüs'!D41</f>
        <v>Bärlauchrahmsuppe</v>
      </c>
      <c r="D54" s="661" t="str">
        <f>'Bestellformular Tagesmenüs'!E41</f>
        <v>.</v>
      </c>
      <c r="E54" s="662" t="str">
        <f>'Bestellformular Tagesmenüs'!F41</f>
        <v>A,G,O</v>
      </c>
      <c r="F54" s="663" t="e">
        <f>'Bestellformular Tagesmenüs'!#REF!</f>
        <v>#REF!</v>
      </c>
      <c r="G54" s="388">
        <f>'Bestellformular Tagesmenüs'!I41</f>
        <v>0</v>
      </c>
    </row>
    <row r="55" spans="2:7" ht="15" x14ac:dyDescent="0.2">
      <c r="B55" s="680"/>
      <c r="C55" s="389" t="str">
        <f>'Bestellformular Tagesmenüs'!D42</f>
        <v>Pariser Schnitzel</v>
      </c>
      <c r="D55" s="664" t="str">
        <f>'Bestellformular Tagesmenüs'!E42</f>
        <v>mit Reis, Kartofferl und Preiselbeeren</v>
      </c>
      <c r="E55" s="665" t="str">
        <f>'Bestellformular Tagesmenüs'!F42</f>
        <v>A,C,G</v>
      </c>
      <c r="F55" s="666" t="e">
        <f>'Bestellformular Tagesmenüs'!#REF!</f>
        <v>#REF!</v>
      </c>
      <c r="G55" s="390">
        <f>'Bestellformular Tagesmenüs'!I42</f>
        <v>0</v>
      </c>
    </row>
    <row r="56" spans="2:7" ht="15" x14ac:dyDescent="0.2">
      <c r="B56" s="680"/>
      <c r="C56" s="387" t="str">
        <f>'Bestellformular Tagesmenüs'!D43</f>
        <v>BBQ Ripperl</v>
      </c>
      <c r="D56" s="661" t="str">
        <f>'Bestellformular Tagesmenüs'!E43</f>
        <v>mit Bratkartoffeln, Zwiebeln, Knoblauch&amp;Cocktail-Dip</v>
      </c>
      <c r="E56" s="662" t="str">
        <f>'Bestellformular Tagesmenüs'!F43</f>
        <v>A,C,G,M</v>
      </c>
      <c r="F56" s="663" t="e">
        <f>'Bestellformular Tagesmenüs'!#REF!</f>
        <v>#REF!</v>
      </c>
      <c r="G56" s="388">
        <f>'Bestellformular Tagesmenüs'!I43</f>
        <v>0</v>
      </c>
    </row>
    <row r="57" spans="2:7" ht="15" x14ac:dyDescent="0.2">
      <c r="B57" s="680"/>
      <c r="C57" s="389" t="str">
        <f>'Bestellformular Tagesmenüs'!D44</f>
        <v>Buttermilch-Schmarren</v>
      </c>
      <c r="D57" s="664" t="str">
        <f>'Bestellformular Tagesmenüs'!E44</f>
        <v>mit Heidelbeer-Ragout</v>
      </c>
      <c r="E57" s="665" t="str">
        <f>'Bestellformular Tagesmenüs'!F44</f>
        <v>A,C,G</v>
      </c>
      <c r="F57" s="666" t="e">
        <f>'Bestellformular Tagesmenüs'!#REF!</f>
        <v>#REF!</v>
      </c>
      <c r="G57" s="390">
        <f>'Bestellformular Tagesmenüs'!I44</f>
        <v>0</v>
      </c>
    </row>
    <row r="58" spans="2:7" ht="15" x14ac:dyDescent="0.2">
      <c r="B58" s="680"/>
      <c r="C58" s="387" t="str">
        <f>'Bestellformular Tagesmenüs'!D45</f>
        <v>French-Toast-Cordon-bleu</v>
      </c>
      <c r="D58" s="661" t="str">
        <f>'Bestellformular Tagesmenüs'!E45</f>
        <v>mit Gurkensalat</v>
      </c>
      <c r="E58" s="662" t="str">
        <f>'Bestellformular Tagesmenüs'!F45</f>
        <v>C,A,G</v>
      </c>
      <c r="F58" s="663" t="e">
        <f>'Bestellformular Tagesmenüs'!#REF!</f>
        <v>#REF!</v>
      </c>
      <c r="G58" s="388">
        <f>'Bestellformular Tagesmenüs'!I45</f>
        <v>0</v>
      </c>
    </row>
    <row r="59" spans="2:7" ht="15" x14ac:dyDescent="0.2">
      <c r="B59" s="680"/>
      <c r="C59" s="389" t="str">
        <f>'Bestellformular Tagesmenüs'!D46</f>
        <v>Vegane Kidneybohnen-Laberl</v>
      </c>
      <c r="D59" s="664" t="str">
        <f>'Bestellformular Tagesmenüs'!E46</f>
        <v>mit Erdäpfel-Bärlauchsalat</v>
      </c>
      <c r="E59" s="665" t="str">
        <f>'Bestellformular Tagesmenüs'!F46</f>
        <v>M,A,F</v>
      </c>
      <c r="F59" s="666" t="e">
        <f>'Bestellformular Tagesmenüs'!#REF!</f>
        <v>#REF!</v>
      </c>
      <c r="G59" s="390">
        <f>'Bestellformular Tagesmenüs'!I46</f>
        <v>0</v>
      </c>
    </row>
    <row r="60" spans="2:7" ht="15" x14ac:dyDescent="0.2">
      <c r="B60" s="680"/>
      <c r="C60" s="387" t="str">
        <f>'Bestellformular Tagesmenüs'!D47</f>
        <v xml:space="preserve">gebratene Hühnerbrust </v>
      </c>
      <c r="D60" s="661" t="str">
        <f>'Bestellformular Tagesmenüs'!E47</f>
        <v>mit Parmesankruste und Brokkolirahmnudeln</v>
      </c>
      <c r="E60" s="662" t="str">
        <f>'Bestellformular Tagesmenüs'!F47</f>
        <v>A,C,G,O,M</v>
      </c>
      <c r="F60" s="663" t="e">
        <f>'Bestellformular Tagesmenüs'!#REF!</f>
        <v>#REF!</v>
      </c>
      <c r="G60" s="388">
        <f>'Bestellformular Tagesmenüs'!I47</f>
        <v>0</v>
      </c>
    </row>
    <row r="61" spans="2:7" ht="15" x14ac:dyDescent="0.2">
      <c r="B61" s="680"/>
      <c r="C61" s="389" t="str">
        <f>'Bestellformular Tagesmenüs'!D48</f>
        <v>hausgemachter Mandelschmarren</v>
      </c>
      <c r="D61" s="664" t="str">
        <f>'Bestellformular Tagesmenüs'!E48</f>
        <v>mit Zwetschkenröster</v>
      </c>
      <c r="E61" s="665" t="str">
        <f>'Bestellformular Tagesmenüs'!F48</f>
        <v>A,C,G</v>
      </c>
      <c r="F61" s="666" t="e">
        <f>'Bestellformular Tagesmenüs'!#REF!</f>
        <v>#REF!</v>
      </c>
      <c r="G61" s="390">
        <f>'Bestellformular Tagesmenüs'!I48</f>
        <v>0</v>
      </c>
    </row>
    <row r="62" spans="2:7" ht="15" x14ac:dyDescent="0.2">
      <c r="B62" s="680"/>
      <c r="C62" s="387" t="str">
        <f>'Bestellformular Tagesmenüs'!D49</f>
        <v>Lunchtime-Salad</v>
      </c>
      <c r="D62" s="661" t="str">
        <f>'Bestellformular Tagesmenüs'!E49</f>
        <v>Wildkräutersalat mit gebratenen Hühnerstreifen, Rohkost, Ei und Knoblauchdressing</v>
      </c>
      <c r="E62" s="662" t="str">
        <f>'Bestellformular Tagesmenüs'!F49</f>
        <v>C,G</v>
      </c>
      <c r="F62" s="663" t="e">
        <f>'Bestellformular Tagesmenüs'!#REF!</f>
        <v>#REF!</v>
      </c>
      <c r="G62" s="388">
        <f>'Bestellformular Tagesmenüs'!I49</f>
        <v>0</v>
      </c>
    </row>
    <row r="63" spans="2:7" ht="15.75" thickBot="1" x14ac:dyDescent="0.25">
      <c r="B63" s="681"/>
      <c r="C63" s="395" t="str">
        <f>'Bestellformular Tagesmenüs'!D50</f>
        <v xml:space="preserve">Bunter Blattsalat </v>
      </c>
      <c r="D63" s="672" t="str">
        <f>'Bestellformular Tagesmenüs'!E50</f>
        <v>mit Hausmarinade</v>
      </c>
      <c r="E63" s="673" t="str">
        <f>'Bestellformular Tagesmenüs'!F50</f>
        <v>.</v>
      </c>
      <c r="F63" s="674" t="e">
        <f>'Bestellformular Tagesmenüs'!#REF!</f>
        <v>#REF!</v>
      </c>
      <c r="G63" s="396">
        <f>'Bestellformular Tagesmenüs'!I50</f>
        <v>0</v>
      </c>
    </row>
    <row r="64" spans="2:7" ht="15" hidden="1" x14ac:dyDescent="0.2">
      <c r="B64" s="675">
        <f>'Bestellformular Tagesmenüs'!B51</f>
        <v>43903</v>
      </c>
      <c r="C64" s="397" t="str">
        <f>'Bestellformular Tagesmenüs'!D51</f>
        <v>Liptaueraufstrich</v>
      </c>
      <c r="D64" s="676" t="str">
        <f>'Bestellformular Tagesmenüs'!E51</f>
        <v>mit Kornspitz</v>
      </c>
      <c r="E64" s="677" t="str">
        <f>'Bestellformular Tagesmenüs'!F51</f>
        <v>A,G</v>
      </c>
      <c r="F64" s="678" t="e">
        <f>'Bestellformular Tagesmenüs'!#REF!</f>
        <v>#REF!</v>
      </c>
      <c r="G64" s="398">
        <f>'Bestellformular Tagesmenüs'!I51</f>
        <v>0</v>
      </c>
    </row>
    <row r="65" spans="2:7" ht="15" hidden="1" x14ac:dyDescent="0.2">
      <c r="B65" s="659"/>
      <c r="C65" s="389" t="str">
        <f>'Bestellformular Tagesmenüs'!D52</f>
        <v>Bärlauchrahmsuppe</v>
      </c>
      <c r="D65" s="664" t="str">
        <f>'Bestellformular Tagesmenüs'!E52</f>
        <v>.</v>
      </c>
      <c r="E65" s="665" t="str">
        <f>'Bestellformular Tagesmenüs'!F52</f>
        <v>A,G,O</v>
      </c>
      <c r="F65" s="666" t="e">
        <f>'Bestellformular Tagesmenüs'!#REF!</f>
        <v>#REF!</v>
      </c>
      <c r="G65" s="390">
        <f>'Bestellformular Tagesmenüs'!I52</f>
        <v>0</v>
      </c>
    </row>
    <row r="66" spans="2:7" ht="15" hidden="1" x14ac:dyDescent="0.2">
      <c r="B66" s="659"/>
      <c r="C66" s="387" t="str">
        <f>'Bestellformular Tagesmenüs'!D53</f>
        <v>Pariser Schnitzel</v>
      </c>
      <c r="D66" s="661" t="str">
        <f>'Bestellformular Tagesmenüs'!E53</f>
        <v>mit Reis, Kartofferl und Preiselbeeren</v>
      </c>
      <c r="E66" s="662" t="str">
        <f>'Bestellformular Tagesmenüs'!F53</f>
        <v>A,C,G</v>
      </c>
      <c r="F66" s="663" t="e">
        <f>'Bestellformular Tagesmenüs'!#REF!</f>
        <v>#REF!</v>
      </c>
      <c r="G66" s="388">
        <f>'Bestellformular Tagesmenüs'!I53</f>
        <v>0</v>
      </c>
    </row>
    <row r="67" spans="2:7" ht="15" hidden="1" x14ac:dyDescent="0.2">
      <c r="B67" s="659"/>
      <c r="C67" s="389" t="str">
        <f>'Bestellformular Tagesmenüs'!D54</f>
        <v>BBQ Ripperl</v>
      </c>
      <c r="D67" s="664" t="str">
        <f>'Bestellformular Tagesmenüs'!E54</f>
        <v>mit Bratkartoffeln, Zwiebeln, Knoblauch&amp;Cocktail-Dip</v>
      </c>
      <c r="E67" s="665" t="str">
        <f>'Bestellformular Tagesmenüs'!F54</f>
        <v>A,C,G,M</v>
      </c>
      <c r="F67" s="666" t="e">
        <f>'Bestellformular Tagesmenüs'!#REF!</f>
        <v>#REF!</v>
      </c>
      <c r="G67" s="390">
        <f>'Bestellformular Tagesmenüs'!I54</f>
        <v>0</v>
      </c>
    </row>
    <row r="68" spans="2:7" ht="15" hidden="1" x14ac:dyDescent="0.2">
      <c r="B68" s="659"/>
      <c r="C68" s="387" t="str">
        <f>'Bestellformular Tagesmenüs'!D55</f>
        <v>Buttermilch-Schmarren</v>
      </c>
      <c r="D68" s="661" t="str">
        <f>'Bestellformular Tagesmenüs'!E55</f>
        <v>mit Heidelbeer-Ragout</v>
      </c>
      <c r="E68" s="662" t="str">
        <f>'Bestellformular Tagesmenüs'!F55</f>
        <v>A,C,G</v>
      </c>
      <c r="F68" s="663" t="e">
        <f>'Bestellformular Tagesmenüs'!#REF!</f>
        <v>#REF!</v>
      </c>
      <c r="G68" s="388">
        <f>'Bestellformular Tagesmenüs'!I55</f>
        <v>0</v>
      </c>
    </row>
    <row r="69" spans="2:7" ht="15" x14ac:dyDescent="0.2">
      <c r="B69" s="659"/>
      <c r="C69" s="389" t="str">
        <f>'Bestellformular Tagesmenüs'!D56</f>
        <v>Liptaueraufstrich</v>
      </c>
      <c r="D69" s="664" t="str">
        <f>'Bestellformular Tagesmenüs'!E56</f>
        <v>mit Kornspitz</v>
      </c>
      <c r="E69" s="665" t="str">
        <f>'Bestellformular Tagesmenüs'!F56</f>
        <v>A,G</v>
      </c>
      <c r="F69" s="666" t="e">
        <f>'Bestellformular Tagesmenüs'!#REF!</f>
        <v>#REF!</v>
      </c>
      <c r="G69" s="390">
        <f>'Bestellformular Tagesmenüs'!I56</f>
        <v>0</v>
      </c>
    </row>
    <row r="70" spans="2:7" ht="15" x14ac:dyDescent="0.2">
      <c r="B70" s="659"/>
      <c r="C70" s="387" t="str">
        <f>'Bestellformular Tagesmenüs'!D57</f>
        <v>Bärlauchrahmsuppe</v>
      </c>
      <c r="D70" s="661" t="str">
        <f>'Bestellformular Tagesmenüs'!E57</f>
        <v>.</v>
      </c>
      <c r="E70" s="662" t="str">
        <f>'Bestellformular Tagesmenüs'!F57</f>
        <v>A,G,O</v>
      </c>
      <c r="F70" s="663" t="e">
        <f>'Bestellformular Tagesmenüs'!#REF!</f>
        <v>#REF!</v>
      </c>
      <c r="G70" s="388">
        <f>'Bestellformular Tagesmenüs'!I57</f>
        <v>0</v>
      </c>
    </row>
    <row r="71" spans="2:7" ht="15" x14ac:dyDescent="0.2">
      <c r="B71" s="659"/>
      <c r="C71" s="389" t="str">
        <f>'Bestellformular Tagesmenüs'!D58</f>
        <v>Pariser Schnitzel</v>
      </c>
      <c r="D71" s="664" t="str">
        <f>'Bestellformular Tagesmenüs'!E58</f>
        <v>mit Reis, Kartofferl und Preiselbeeren</v>
      </c>
      <c r="E71" s="665" t="str">
        <f>'Bestellformular Tagesmenüs'!F58</f>
        <v>A,C,G</v>
      </c>
      <c r="F71" s="666" t="e">
        <f>'Bestellformular Tagesmenüs'!#REF!</f>
        <v>#REF!</v>
      </c>
      <c r="G71" s="390">
        <f>'Bestellformular Tagesmenüs'!I58</f>
        <v>0</v>
      </c>
    </row>
    <row r="72" spans="2:7" ht="15" x14ac:dyDescent="0.2">
      <c r="B72" s="659"/>
      <c r="C72" s="387" t="str">
        <f>'Bestellformular Tagesmenüs'!D59</f>
        <v>BBQ Ripperl</v>
      </c>
      <c r="D72" s="661" t="str">
        <f>'Bestellformular Tagesmenüs'!E59</f>
        <v>mit Bratkartoffeln, Zwiebeln, Knoblauch&amp;Cocktail-Dip</v>
      </c>
      <c r="E72" s="662" t="str">
        <f>'Bestellformular Tagesmenüs'!F59</f>
        <v>A,C,G,M</v>
      </c>
      <c r="F72" s="663" t="e">
        <f>'Bestellformular Tagesmenüs'!#REF!</f>
        <v>#REF!</v>
      </c>
      <c r="G72" s="388">
        <f>'Bestellformular Tagesmenüs'!I59</f>
        <v>0</v>
      </c>
    </row>
    <row r="73" spans="2:7" ht="15" x14ac:dyDescent="0.2">
      <c r="B73" s="659"/>
      <c r="C73" s="389" t="str">
        <f>'Bestellformular Tagesmenüs'!D60</f>
        <v>Buttermilch-Schmarren</v>
      </c>
      <c r="D73" s="664" t="str">
        <f>'Bestellformular Tagesmenüs'!E60</f>
        <v>mit Heidelbeer-Ragout</v>
      </c>
      <c r="E73" s="665" t="str">
        <f>'Bestellformular Tagesmenüs'!F60</f>
        <v>A,C,G</v>
      </c>
      <c r="F73" s="666" t="e">
        <f>'Bestellformular Tagesmenüs'!#REF!</f>
        <v>#REF!</v>
      </c>
      <c r="G73" s="390">
        <f>'Bestellformular Tagesmenüs'!I60</f>
        <v>0</v>
      </c>
    </row>
    <row r="74" spans="2:7" ht="15.75" thickBot="1" x14ac:dyDescent="0.25">
      <c r="B74" s="660"/>
      <c r="C74" s="399" t="str">
        <f>'Bestellformular Tagesmenüs'!D61</f>
        <v xml:space="preserve">Bunter Blattsalat </v>
      </c>
      <c r="D74" s="669" t="str">
        <f>'Bestellformular Tagesmenüs'!E61</f>
        <v>mit Hausmarinade</v>
      </c>
      <c r="E74" s="670" t="str">
        <f>'Bestellformular Tagesmenüs'!F61</f>
        <v>.</v>
      </c>
      <c r="F74" s="671" t="e">
        <f>'Bestellformular Tagesmenüs'!#REF!</f>
        <v>#REF!</v>
      </c>
      <c r="G74" s="388">
        <f>'Bestellformular Tagesmenüs'!I61</f>
        <v>0</v>
      </c>
    </row>
    <row r="75" spans="2:7" ht="16.5" thickBot="1" x14ac:dyDescent="0.25">
      <c r="B75" s="400"/>
      <c r="C75" s="400"/>
      <c r="D75" s="685" t="s">
        <v>61</v>
      </c>
      <c r="E75" s="686"/>
      <c r="F75" s="687"/>
      <c r="G75" s="401">
        <f>SUM(G20:G74)</f>
        <v>0</v>
      </c>
    </row>
    <row r="76" spans="2:7" ht="15.75" x14ac:dyDescent="0.2">
      <c r="B76" s="402" t="s">
        <v>59</v>
      </c>
      <c r="C76" s="400"/>
      <c r="D76" s="400"/>
      <c r="E76" s="403"/>
      <c r="F76" s="404"/>
      <c r="G76" s="400"/>
    </row>
    <row r="77" spans="2:7" ht="15" x14ac:dyDescent="0.2">
      <c r="B77" s="376"/>
      <c r="C77" s="400"/>
      <c r="D77" s="400"/>
      <c r="E77" s="403"/>
      <c r="F77" s="404"/>
      <c r="G77" s="400"/>
    </row>
    <row r="78" spans="2:7" ht="15" x14ac:dyDescent="0.2">
      <c r="B78" s="376" t="s">
        <v>19</v>
      </c>
      <c r="C78" s="400"/>
      <c r="D78" s="400"/>
      <c r="E78" s="400"/>
      <c r="F78" s="400"/>
      <c r="G78" s="400"/>
    </row>
    <row r="79" spans="2:7" ht="15" x14ac:dyDescent="0.2">
      <c r="B79" s="405" t="s">
        <v>32</v>
      </c>
      <c r="C79" s="400"/>
      <c r="D79" s="400"/>
      <c r="E79" s="403"/>
      <c r="F79" s="404"/>
      <c r="G79" s="400"/>
    </row>
    <row r="80" spans="2:7" ht="15" x14ac:dyDescent="0.2">
      <c r="B80" s="406" t="s">
        <v>33</v>
      </c>
      <c r="C80" s="400"/>
      <c r="D80" s="400"/>
      <c r="E80" s="403"/>
      <c r="F80" s="404"/>
      <c r="G80" s="400"/>
    </row>
    <row r="81" spans="2:7" ht="15" x14ac:dyDescent="0.2">
      <c r="B81" s="406" t="s">
        <v>34</v>
      </c>
      <c r="C81" s="400"/>
      <c r="D81" s="400"/>
      <c r="E81" s="403"/>
      <c r="F81" s="404"/>
      <c r="G81" s="400"/>
    </row>
    <row r="82" spans="2:7" ht="15" x14ac:dyDescent="0.2">
      <c r="B82" s="406" t="s">
        <v>35</v>
      </c>
      <c r="C82" s="400"/>
      <c r="D82" s="400"/>
      <c r="E82" s="403"/>
      <c r="F82" s="404"/>
      <c r="G82" s="400"/>
    </row>
    <row r="83" spans="2:7" ht="15" x14ac:dyDescent="0.2">
      <c r="B83" s="400"/>
      <c r="C83" s="400"/>
      <c r="D83" s="400"/>
      <c r="E83" s="403"/>
      <c r="F83" s="404"/>
      <c r="G83" s="400"/>
    </row>
    <row r="84" spans="2:7" ht="15.75" x14ac:dyDescent="0.25">
      <c r="B84" s="400"/>
      <c r="C84" s="400"/>
      <c r="D84" s="407" t="s">
        <v>62</v>
      </c>
      <c r="E84" s="403"/>
      <c r="F84" s="404"/>
      <c r="G84" s="400"/>
    </row>
    <row r="86" spans="2:7" x14ac:dyDescent="0.2">
      <c r="B86" s="350"/>
    </row>
  </sheetData>
  <sheetProtection password="802B" sheet="1" objects="1" scenarios="1" selectLockedCells="1" selectUnlockedCells="1"/>
  <mergeCells count="76">
    <mergeCell ref="D75:F75"/>
    <mergeCell ref="D68:F68"/>
    <mergeCell ref="D69:F69"/>
    <mergeCell ref="D70:F70"/>
    <mergeCell ref="D71:F71"/>
    <mergeCell ref="D72:F72"/>
    <mergeCell ref="D73:F73"/>
    <mergeCell ref="B64:B74"/>
    <mergeCell ref="D64:F64"/>
    <mergeCell ref="D65:F65"/>
    <mergeCell ref="D66:F66"/>
    <mergeCell ref="D67:F67"/>
    <mergeCell ref="D74:F74"/>
    <mergeCell ref="B53:B63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41:F41"/>
    <mergeCell ref="B42:B52"/>
    <mergeCell ref="D42:F42"/>
    <mergeCell ref="D43:F43"/>
    <mergeCell ref="D44:F44"/>
    <mergeCell ref="D45:F45"/>
    <mergeCell ref="D46:F46"/>
    <mergeCell ref="D47:F47"/>
    <mergeCell ref="D48:F48"/>
    <mergeCell ref="D49:F49"/>
    <mergeCell ref="B31:B41"/>
    <mergeCell ref="D50:F50"/>
    <mergeCell ref="D51:F51"/>
    <mergeCell ref="D52:F52"/>
    <mergeCell ref="D40:F40"/>
    <mergeCell ref="D31:F31"/>
    <mergeCell ref="D37:F37"/>
    <mergeCell ref="D38:F38"/>
    <mergeCell ref="D39:F39"/>
    <mergeCell ref="C15:D15"/>
    <mergeCell ref="C16:D16"/>
    <mergeCell ref="D19:F19"/>
    <mergeCell ref="D32:F32"/>
    <mergeCell ref="D33:F33"/>
    <mergeCell ref="D34:F34"/>
    <mergeCell ref="D35:F35"/>
    <mergeCell ref="D36:F36"/>
    <mergeCell ref="D26:F26"/>
    <mergeCell ref="D27:F27"/>
    <mergeCell ref="D28:F28"/>
    <mergeCell ref="D29:F29"/>
    <mergeCell ref="D30:F30"/>
    <mergeCell ref="B20:B30"/>
    <mergeCell ref="D20:F20"/>
    <mergeCell ref="D21:F21"/>
    <mergeCell ref="D22:F22"/>
    <mergeCell ref="D23:F23"/>
    <mergeCell ref="D24:F24"/>
    <mergeCell ref="D25:F25"/>
    <mergeCell ref="F12:G12"/>
    <mergeCell ref="F2:G2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F11:G11"/>
  </mergeCells>
  <pageMargins left="0.5" right="0.5" top="0.5" bottom="0.5" header="0.5" footer="0.5"/>
  <pageSetup paperSize="9" scale="65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  <pageSetUpPr fitToPage="1"/>
  </sheetPr>
  <dimension ref="A1:J229"/>
  <sheetViews>
    <sheetView showGridLines="0" showWhiteSpace="0" zoomScale="115" zoomScaleNormal="115" zoomScaleSheetLayoutView="100" zoomScalePageLayoutView="55" workbookViewId="0">
      <selection activeCell="E41" sqref="D41:E41"/>
    </sheetView>
  </sheetViews>
  <sheetFormatPr baseColWidth="10" defaultColWidth="11.42578125" defaultRowHeight="12.75" x14ac:dyDescent="0.2"/>
  <cols>
    <col min="1" max="1" width="14" style="163" customWidth="1"/>
    <col min="2" max="2" width="20.140625" style="130" bestFit="1" customWidth="1"/>
    <col min="3" max="3" width="30.7109375" style="38" bestFit="1" customWidth="1"/>
    <col min="4" max="4" width="73" style="38" customWidth="1"/>
    <col min="5" max="5" width="11.7109375" style="127" bestFit="1" customWidth="1"/>
    <col min="6" max="6" width="10.28515625" style="127" customWidth="1"/>
    <col min="7" max="7" width="10.28515625" style="225" customWidth="1"/>
    <col min="8" max="8" width="12" style="214" customWidth="1"/>
    <col min="9" max="9" width="16.42578125" style="38" customWidth="1"/>
    <col min="10" max="10" width="11.5703125"/>
    <col min="11" max="230" width="9.140625" style="38" customWidth="1"/>
    <col min="231" max="16384" width="11.42578125" style="38"/>
  </cols>
  <sheetData>
    <row r="1" spans="1:10" ht="24.75" customHeight="1" thickBot="1" x14ac:dyDescent="0.25">
      <c r="A1" s="168" t="s">
        <v>1</v>
      </c>
      <c r="B1" s="164" t="s">
        <v>97</v>
      </c>
      <c r="C1" s="169" t="s">
        <v>64</v>
      </c>
      <c r="D1" s="169" t="s">
        <v>65</v>
      </c>
      <c r="E1" s="170" t="s">
        <v>69</v>
      </c>
      <c r="F1" s="169" t="s">
        <v>57</v>
      </c>
      <c r="G1" s="226" t="s">
        <v>114</v>
      </c>
      <c r="H1" s="166" t="s">
        <v>63</v>
      </c>
      <c r="I1" s="167" t="s">
        <v>96</v>
      </c>
      <c r="J1" s="131"/>
    </row>
    <row r="2" spans="1:10" x14ac:dyDescent="0.2">
      <c r="A2" s="224">
        <v>43899</v>
      </c>
      <c r="B2" s="181" t="s">
        <v>98</v>
      </c>
      <c r="C2" s="444" t="s">
        <v>602</v>
      </c>
      <c r="D2" s="439" t="s">
        <v>603</v>
      </c>
      <c r="E2" s="440" t="s">
        <v>604</v>
      </c>
      <c r="F2" s="440">
        <v>5</v>
      </c>
      <c r="G2" s="236">
        <v>10</v>
      </c>
      <c r="H2" s="227">
        <v>2</v>
      </c>
      <c r="I2" s="184" t="s">
        <v>7</v>
      </c>
      <c r="J2" s="131"/>
    </row>
    <row r="3" spans="1:10" x14ac:dyDescent="0.2">
      <c r="A3" s="217">
        <f>A2</f>
        <v>43899</v>
      </c>
      <c r="B3" s="181" t="s">
        <v>98</v>
      </c>
      <c r="C3" s="441" t="s">
        <v>605</v>
      </c>
      <c r="D3" s="442" t="s">
        <v>606</v>
      </c>
      <c r="E3" s="443" t="s">
        <v>580</v>
      </c>
      <c r="F3" s="443">
        <v>7.2</v>
      </c>
      <c r="G3" s="237">
        <v>10</v>
      </c>
      <c r="H3" s="228">
        <v>2</v>
      </c>
      <c r="I3" s="185" t="s">
        <v>7</v>
      </c>
      <c r="J3" s="131"/>
    </row>
    <row r="4" spans="1:10" x14ac:dyDescent="0.2">
      <c r="A4" s="218">
        <f t="shared" ref="A4:A6" si="0">A3</f>
        <v>43899</v>
      </c>
      <c r="B4" s="181" t="s">
        <v>98</v>
      </c>
      <c r="C4" s="429" t="s">
        <v>607</v>
      </c>
      <c r="D4" s="430" t="s">
        <v>608</v>
      </c>
      <c r="E4" s="431" t="s">
        <v>609</v>
      </c>
      <c r="F4" s="431">
        <v>8.9</v>
      </c>
      <c r="G4" s="238">
        <v>10</v>
      </c>
      <c r="H4" s="229">
        <v>2</v>
      </c>
      <c r="I4" s="186" t="s">
        <v>7</v>
      </c>
      <c r="J4" s="131"/>
    </row>
    <row r="5" spans="1:10" x14ac:dyDescent="0.2">
      <c r="A5" s="218">
        <f t="shared" si="0"/>
        <v>43899</v>
      </c>
      <c r="B5" s="181" t="s">
        <v>106</v>
      </c>
      <c r="C5" s="429" t="s">
        <v>610</v>
      </c>
      <c r="D5" s="430" t="s">
        <v>611</v>
      </c>
      <c r="E5" s="431" t="s">
        <v>612</v>
      </c>
      <c r="F5" s="431">
        <v>7.2</v>
      </c>
      <c r="G5" s="238">
        <v>10</v>
      </c>
      <c r="H5" s="229">
        <v>2</v>
      </c>
      <c r="I5" s="186" t="s">
        <v>110</v>
      </c>
      <c r="J5" s="131"/>
    </row>
    <row r="6" spans="1:10" thickBot="1" x14ac:dyDescent="0.25">
      <c r="A6" s="219">
        <f t="shared" si="0"/>
        <v>43899</v>
      </c>
      <c r="B6" s="182" t="s">
        <v>99</v>
      </c>
      <c r="C6" s="432" t="s">
        <v>597</v>
      </c>
      <c r="D6" s="433" t="s">
        <v>613</v>
      </c>
      <c r="E6" s="434" t="s">
        <v>614</v>
      </c>
      <c r="F6" s="434">
        <v>7.2</v>
      </c>
      <c r="G6" s="239">
        <v>10</v>
      </c>
      <c r="H6" s="230">
        <v>2</v>
      </c>
      <c r="I6" s="187" t="s">
        <v>9</v>
      </c>
      <c r="J6" s="165"/>
    </row>
    <row r="7" spans="1:10" ht="12" x14ac:dyDescent="0.2">
      <c r="A7" s="217">
        <f>A2+1</f>
        <v>43900</v>
      </c>
      <c r="B7" s="181" t="s">
        <v>100</v>
      </c>
      <c r="C7" s="435" t="s">
        <v>615</v>
      </c>
      <c r="D7" s="436" t="s">
        <v>426</v>
      </c>
      <c r="E7" s="437" t="s">
        <v>595</v>
      </c>
      <c r="F7" s="437">
        <v>5.9</v>
      </c>
      <c r="G7" s="240">
        <v>10</v>
      </c>
      <c r="H7" s="231">
        <v>2</v>
      </c>
      <c r="I7" s="188" t="s">
        <v>7</v>
      </c>
      <c r="J7" s="165"/>
    </row>
    <row r="8" spans="1:10" ht="12" x14ac:dyDescent="0.2">
      <c r="A8" s="218">
        <f t="shared" ref="A8:A11" si="1">A3+1</f>
        <v>43900</v>
      </c>
      <c r="B8" s="181" t="s">
        <v>100</v>
      </c>
      <c r="C8" s="441" t="s">
        <v>616</v>
      </c>
      <c r="D8" s="442" t="s">
        <v>617</v>
      </c>
      <c r="E8" s="443" t="s">
        <v>426</v>
      </c>
      <c r="F8" s="443">
        <v>7.2</v>
      </c>
      <c r="G8" s="237">
        <v>10</v>
      </c>
      <c r="H8" s="228">
        <v>2</v>
      </c>
      <c r="I8" s="185" t="s">
        <v>7</v>
      </c>
      <c r="J8" s="165"/>
    </row>
    <row r="9" spans="1:10" ht="12" x14ac:dyDescent="0.2">
      <c r="A9" s="218">
        <f t="shared" si="1"/>
        <v>43900</v>
      </c>
      <c r="B9" s="181" t="s">
        <v>100</v>
      </c>
      <c r="C9" s="429" t="s">
        <v>618</v>
      </c>
      <c r="D9" s="430" t="s">
        <v>619</v>
      </c>
      <c r="E9" s="431" t="s">
        <v>620</v>
      </c>
      <c r="F9" s="431">
        <v>8.9</v>
      </c>
      <c r="G9" s="238">
        <v>10</v>
      </c>
      <c r="H9" s="229">
        <v>2</v>
      </c>
      <c r="I9" s="186" t="s">
        <v>7</v>
      </c>
      <c r="J9" s="165"/>
    </row>
    <row r="10" spans="1:10" ht="12" x14ac:dyDescent="0.2">
      <c r="A10" s="218">
        <f t="shared" si="1"/>
        <v>43900</v>
      </c>
      <c r="B10" s="181" t="s">
        <v>107</v>
      </c>
      <c r="C10" s="429" t="s">
        <v>621</v>
      </c>
      <c r="D10" s="430" t="s">
        <v>617</v>
      </c>
      <c r="E10" s="431" t="s">
        <v>66</v>
      </c>
      <c r="F10" s="431">
        <v>7.2</v>
      </c>
      <c r="G10" s="238">
        <v>10</v>
      </c>
      <c r="H10" s="229">
        <v>2</v>
      </c>
      <c r="I10" s="186" t="s">
        <v>110</v>
      </c>
      <c r="J10" s="165"/>
    </row>
    <row r="11" spans="1:10" thickBot="1" x14ac:dyDescent="0.25">
      <c r="A11" s="219">
        <f t="shared" si="1"/>
        <v>43900</v>
      </c>
      <c r="B11" s="182" t="s">
        <v>101</v>
      </c>
      <c r="C11" s="432" t="s">
        <v>594</v>
      </c>
      <c r="D11" s="433" t="s">
        <v>622</v>
      </c>
      <c r="E11" s="434" t="s">
        <v>580</v>
      </c>
      <c r="F11" s="434">
        <v>7.2</v>
      </c>
      <c r="G11" s="239">
        <v>10</v>
      </c>
      <c r="H11" s="230">
        <v>2</v>
      </c>
      <c r="I11" s="187" t="s">
        <v>9</v>
      </c>
      <c r="J11" s="165"/>
    </row>
    <row r="12" spans="1:10" ht="12" x14ac:dyDescent="0.2">
      <c r="A12" s="217">
        <f>A7+1</f>
        <v>43901</v>
      </c>
      <c r="B12" s="183" t="s">
        <v>102</v>
      </c>
      <c r="C12" s="435" t="s">
        <v>623</v>
      </c>
      <c r="D12" s="436" t="s">
        <v>624</v>
      </c>
      <c r="E12" s="437" t="s">
        <v>426</v>
      </c>
      <c r="F12" s="437">
        <v>7.9</v>
      </c>
      <c r="G12" s="240">
        <v>10</v>
      </c>
      <c r="H12" s="231">
        <v>2</v>
      </c>
      <c r="I12" s="188" t="s">
        <v>7</v>
      </c>
      <c r="J12" s="165"/>
    </row>
    <row r="13" spans="1:10" ht="12" x14ac:dyDescent="0.2">
      <c r="A13" s="217">
        <f>A8+1</f>
        <v>43901</v>
      </c>
      <c r="B13" s="183" t="s">
        <v>102</v>
      </c>
      <c r="C13" s="435" t="s">
        <v>625</v>
      </c>
      <c r="D13" s="436" t="s">
        <v>626</v>
      </c>
      <c r="E13" s="437" t="s">
        <v>627</v>
      </c>
      <c r="F13" s="437">
        <v>7.2</v>
      </c>
      <c r="G13" s="240">
        <v>10</v>
      </c>
      <c r="H13" s="231">
        <v>2</v>
      </c>
      <c r="I13" s="188" t="s">
        <v>7</v>
      </c>
      <c r="J13" s="165"/>
    </row>
    <row r="14" spans="1:10" ht="12" x14ac:dyDescent="0.2">
      <c r="A14" s="218">
        <f>A8+1</f>
        <v>43901</v>
      </c>
      <c r="B14" s="183" t="s">
        <v>102</v>
      </c>
      <c r="C14" s="435" t="s">
        <v>628</v>
      </c>
      <c r="D14" s="436" t="s">
        <v>629</v>
      </c>
      <c r="E14" s="437" t="s">
        <v>596</v>
      </c>
      <c r="F14" s="437">
        <v>8.9</v>
      </c>
      <c r="G14" s="238">
        <v>10</v>
      </c>
      <c r="H14" s="229">
        <v>2</v>
      </c>
      <c r="I14" s="188" t="s">
        <v>7</v>
      </c>
      <c r="J14" s="165"/>
    </row>
    <row r="15" spans="1:10" ht="12" x14ac:dyDescent="0.2">
      <c r="A15" s="218">
        <f>A9+1</f>
        <v>43901</v>
      </c>
      <c r="B15" s="181" t="s">
        <v>108</v>
      </c>
      <c r="C15" s="429" t="s">
        <v>630</v>
      </c>
      <c r="D15" s="430" t="s">
        <v>631</v>
      </c>
      <c r="E15" s="431" t="s">
        <v>66</v>
      </c>
      <c r="F15" s="431">
        <v>6.9</v>
      </c>
      <c r="G15" s="238">
        <v>10</v>
      </c>
      <c r="H15" s="229">
        <v>2</v>
      </c>
      <c r="I15" s="186" t="s">
        <v>110</v>
      </c>
      <c r="J15" s="165"/>
    </row>
    <row r="16" spans="1:10" thickBot="1" x14ac:dyDescent="0.25">
      <c r="A16" s="219">
        <f>A10+1</f>
        <v>43901</v>
      </c>
      <c r="B16" s="182" t="s">
        <v>103</v>
      </c>
      <c r="C16" s="432" t="s">
        <v>594</v>
      </c>
      <c r="D16" s="433" t="s">
        <v>632</v>
      </c>
      <c r="E16" s="434" t="s">
        <v>66</v>
      </c>
      <c r="F16" s="434">
        <v>7.2</v>
      </c>
      <c r="G16" s="239">
        <v>10</v>
      </c>
      <c r="H16" s="230">
        <v>2</v>
      </c>
      <c r="I16" s="187" t="s">
        <v>9</v>
      </c>
      <c r="J16" s="165"/>
    </row>
    <row r="17" spans="1:10" ht="12" x14ac:dyDescent="0.2">
      <c r="A17" s="217">
        <f>A12+1</f>
        <v>43902</v>
      </c>
      <c r="B17" s="183" t="s">
        <v>104</v>
      </c>
      <c r="C17" s="435" t="s">
        <v>633</v>
      </c>
      <c r="D17" s="436" t="s">
        <v>634</v>
      </c>
      <c r="E17" s="437" t="s">
        <v>595</v>
      </c>
      <c r="F17" s="437">
        <v>6.5</v>
      </c>
      <c r="G17" s="240">
        <v>10</v>
      </c>
      <c r="H17" s="231">
        <v>2</v>
      </c>
      <c r="I17" s="188" t="s">
        <v>7</v>
      </c>
      <c r="J17" s="165"/>
    </row>
    <row r="18" spans="1:10" ht="12" x14ac:dyDescent="0.2">
      <c r="A18" s="218">
        <f t="shared" ref="A18:A20" si="2">A14+1</f>
        <v>43902</v>
      </c>
      <c r="B18" s="181" t="s">
        <v>104</v>
      </c>
      <c r="C18" s="441" t="s">
        <v>635</v>
      </c>
      <c r="D18" s="442" t="s">
        <v>636</v>
      </c>
      <c r="E18" s="443" t="s">
        <v>637</v>
      </c>
      <c r="F18" s="443">
        <v>7.2</v>
      </c>
      <c r="G18" s="237">
        <v>10</v>
      </c>
      <c r="H18" s="228">
        <v>2</v>
      </c>
      <c r="I18" s="185" t="s">
        <v>7</v>
      </c>
      <c r="J18" s="165"/>
    </row>
    <row r="19" spans="1:10" ht="12" x14ac:dyDescent="0.2">
      <c r="A19" s="218">
        <f t="shared" si="2"/>
        <v>43902</v>
      </c>
      <c r="B19" s="181" t="s">
        <v>104</v>
      </c>
      <c r="C19" s="429" t="s">
        <v>638</v>
      </c>
      <c r="D19" s="430" t="s">
        <v>639</v>
      </c>
      <c r="E19" s="431" t="s">
        <v>640</v>
      </c>
      <c r="F19" s="431">
        <v>8.8000000000000007</v>
      </c>
      <c r="G19" s="238">
        <v>10</v>
      </c>
      <c r="H19" s="229">
        <v>2</v>
      </c>
      <c r="I19" s="186" t="s">
        <v>7</v>
      </c>
      <c r="J19" s="165"/>
    </row>
    <row r="20" spans="1:10" ht="12" x14ac:dyDescent="0.2">
      <c r="A20" s="218">
        <f t="shared" si="2"/>
        <v>43902</v>
      </c>
      <c r="B20" s="181" t="s">
        <v>109</v>
      </c>
      <c r="C20" s="429" t="s">
        <v>641</v>
      </c>
      <c r="D20" s="430" t="s">
        <v>93</v>
      </c>
      <c r="E20" s="431" t="s">
        <v>66</v>
      </c>
      <c r="F20" s="431">
        <v>7.2</v>
      </c>
      <c r="G20" s="238">
        <v>10</v>
      </c>
      <c r="H20" s="229">
        <v>2</v>
      </c>
      <c r="I20" s="186" t="s">
        <v>110</v>
      </c>
      <c r="J20" s="165"/>
    </row>
    <row r="21" spans="1:10" thickBot="1" x14ac:dyDescent="0.25">
      <c r="A21" s="219">
        <f>A16+1</f>
        <v>43902</v>
      </c>
      <c r="B21" s="182" t="s">
        <v>105</v>
      </c>
      <c r="C21" s="450" t="s">
        <v>594</v>
      </c>
      <c r="D21" s="433" t="s">
        <v>642</v>
      </c>
      <c r="E21" s="434" t="s">
        <v>643</v>
      </c>
      <c r="F21" s="445">
        <v>7.2</v>
      </c>
      <c r="G21" s="239">
        <v>10</v>
      </c>
      <c r="H21" s="230">
        <v>2</v>
      </c>
      <c r="I21" s="187" t="s">
        <v>9</v>
      </c>
      <c r="J21" s="165"/>
    </row>
    <row r="22" spans="1:10" ht="12" x14ac:dyDescent="0.2">
      <c r="A22" s="217">
        <f>A17+1</f>
        <v>43903</v>
      </c>
      <c r="B22" s="612" t="s">
        <v>154</v>
      </c>
      <c r="C22" s="448" t="s">
        <v>644</v>
      </c>
      <c r="D22" s="448" t="s">
        <v>645</v>
      </c>
      <c r="E22" s="449" t="s">
        <v>598</v>
      </c>
      <c r="F22" s="449">
        <v>3.8</v>
      </c>
      <c r="G22" s="597">
        <v>10</v>
      </c>
      <c r="H22" s="231">
        <v>1</v>
      </c>
      <c r="I22" s="188" t="s">
        <v>429</v>
      </c>
      <c r="J22" s="165"/>
    </row>
    <row r="23" spans="1:10" ht="12" x14ac:dyDescent="0.2">
      <c r="A23" s="218">
        <f t="shared" ref="A23:A26" si="3">A18+1</f>
        <v>43903</v>
      </c>
      <c r="B23" s="612" t="s">
        <v>154</v>
      </c>
      <c r="C23" s="447" t="s">
        <v>646</v>
      </c>
      <c r="D23" s="447" t="s">
        <v>426</v>
      </c>
      <c r="E23" s="438" t="s">
        <v>193</v>
      </c>
      <c r="F23" s="438">
        <v>5</v>
      </c>
      <c r="G23" s="598">
        <v>10</v>
      </c>
      <c r="H23" s="228">
        <v>1</v>
      </c>
      <c r="I23" s="185" t="s">
        <v>118</v>
      </c>
      <c r="J23" s="165"/>
    </row>
    <row r="24" spans="1:10" ht="12" x14ac:dyDescent="0.2">
      <c r="A24" s="218">
        <f t="shared" si="3"/>
        <v>43903</v>
      </c>
      <c r="B24" s="612" t="s">
        <v>156</v>
      </c>
      <c r="C24" s="447" t="s">
        <v>647</v>
      </c>
      <c r="D24" s="447" t="s">
        <v>648</v>
      </c>
      <c r="E24" s="438" t="s">
        <v>66</v>
      </c>
      <c r="F24" s="438">
        <v>12.5</v>
      </c>
      <c r="G24" s="599">
        <v>10</v>
      </c>
      <c r="H24" s="229">
        <v>1</v>
      </c>
      <c r="I24" s="186" t="s">
        <v>427</v>
      </c>
      <c r="J24" s="165"/>
    </row>
    <row r="25" spans="1:10" ht="12" x14ac:dyDescent="0.2">
      <c r="A25" s="218">
        <f t="shared" si="3"/>
        <v>43903</v>
      </c>
      <c r="B25" s="612" t="s">
        <v>156</v>
      </c>
      <c r="C25" s="447" t="s">
        <v>649</v>
      </c>
      <c r="D25" s="447" t="s">
        <v>650</v>
      </c>
      <c r="E25" s="438" t="s">
        <v>349</v>
      </c>
      <c r="F25" s="438">
        <v>11.9</v>
      </c>
      <c r="G25" s="599">
        <v>10</v>
      </c>
      <c r="H25" s="229">
        <v>1</v>
      </c>
      <c r="I25" s="186" t="s">
        <v>428</v>
      </c>
      <c r="J25" s="165"/>
    </row>
    <row r="26" spans="1:10" thickBot="1" x14ac:dyDescent="0.25">
      <c r="A26" s="219">
        <f t="shared" si="3"/>
        <v>43903</v>
      </c>
      <c r="B26" s="613" t="s">
        <v>155</v>
      </c>
      <c r="C26" s="446" t="s">
        <v>651</v>
      </c>
      <c r="D26" s="446" t="s">
        <v>652</v>
      </c>
      <c r="E26" s="451" t="s">
        <v>66</v>
      </c>
      <c r="F26" s="451">
        <v>8</v>
      </c>
      <c r="G26" s="600">
        <v>10</v>
      </c>
      <c r="H26" s="230">
        <v>1</v>
      </c>
      <c r="I26" s="187" t="s">
        <v>115</v>
      </c>
      <c r="J26" s="165"/>
    </row>
    <row r="27" spans="1:10" ht="12.75" customHeight="1" x14ac:dyDescent="0.2">
      <c r="A27" s="221"/>
      <c r="B27" s="183" t="s">
        <v>43</v>
      </c>
      <c r="C27" s="435" t="s">
        <v>582</v>
      </c>
      <c r="D27" s="436" t="s">
        <v>583</v>
      </c>
      <c r="E27" s="437" t="s">
        <v>579</v>
      </c>
      <c r="F27" s="437">
        <v>5</v>
      </c>
      <c r="G27" s="240">
        <v>10</v>
      </c>
      <c r="H27" s="231">
        <v>4</v>
      </c>
      <c r="I27" s="188" t="s">
        <v>42</v>
      </c>
      <c r="J27" s="165"/>
    </row>
    <row r="28" spans="1:10" ht="12.75" customHeight="1" x14ac:dyDescent="0.2">
      <c r="A28" s="221"/>
      <c r="B28" s="181" t="s">
        <v>43</v>
      </c>
      <c r="C28" s="429" t="s">
        <v>94</v>
      </c>
      <c r="D28" s="430" t="s">
        <v>95</v>
      </c>
      <c r="E28" s="431" t="s">
        <v>66</v>
      </c>
      <c r="F28" s="431">
        <v>6.5</v>
      </c>
      <c r="G28" s="238">
        <v>10</v>
      </c>
      <c r="H28" s="229">
        <v>4</v>
      </c>
      <c r="I28" s="186" t="s">
        <v>42</v>
      </c>
      <c r="J28" s="165"/>
    </row>
    <row r="29" spans="1:10" ht="13.5" customHeight="1" x14ac:dyDescent="0.2">
      <c r="A29" s="221"/>
      <c r="B29" s="181" t="s">
        <v>43</v>
      </c>
      <c r="C29" s="429" t="s">
        <v>584</v>
      </c>
      <c r="D29" s="430" t="s">
        <v>585</v>
      </c>
      <c r="E29" s="431" t="s">
        <v>586</v>
      </c>
      <c r="F29" s="431">
        <v>11.5</v>
      </c>
      <c r="G29" s="238">
        <v>10</v>
      </c>
      <c r="H29" s="229">
        <v>4</v>
      </c>
      <c r="I29" s="186" t="s">
        <v>9</v>
      </c>
      <c r="J29" s="165"/>
    </row>
    <row r="30" spans="1:10" ht="13.5" customHeight="1" thickBot="1" x14ac:dyDescent="0.25">
      <c r="A30" s="222"/>
      <c r="B30" s="181" t="s">
        <v>43</v>
      </c>
      <c r="C30" s="429" t="s">
        <v>150</v>
      </c>
      <c r="D30" s="430" t="s">
        <v>587</v>
      </c>
      <c r="E30" s="431" t="s">
        <v>66</v>
      </c>
      <c r="F30" s="431">
        <v>7.8</v>
      </c>
      <c r="G30" s="238">
        <v>10</v>
      </c>
      <c r="H30" s="229">
        <v>4</v>
      </c>
      <c r="I30" s="186" t="s">
        <v>110</v>
      </c>
      <c r="J30" s="165"/>
    </row>
    <row r="31" spans="1:10" ht="12.75" customHeight="1" x14ac:dyDescent="0.2">
      <c r="A31" s="220"/>
      <c r="B31" s="181" t="s">
        <v>43</v>
      </c>
      <c r="C31" s="429" t="s">
        <v>55</v>
      </c>
      <c r="D31" s="430" t="s">
        <v>56</v>
      </c>
      <c r="E31" s="431" t="s">
        <v>68</v>
      </c>
      <c r="F31" s="431">
        <v>6</v>
      </c>
      <c r="G31" s="238">
        <v>10</v>
      </c>
      <c r="H31" s="229">
        <v>4</v>
      </c>
      <c r="I31" s="186" t="s">
        <v>7</v>
      </c>
      <c r="J31" s="165"/>
    </row>
    <row r="32" spans="1:10" ht="12.75" customHeight="1" x14ac:dyDescent="0.2">
      <c r="A32" s="221"/>
      <c r="B32" s="181" t="s">
        <v>43</v>
      </c>
      <c r="C32" s="429" t="s">
        <v>581</v>
      </c>
      <c r="D32" s="430" t="s">
        <v>588</v>
      </c>
      <c r="E32" s="431" t="s">
        <v>66</v>
      </c>
      <c r="F32" s="431">
        <v>12.8</v>
      </c>
      <c r="G32" s="238">
        <v>10</v>
      </c>
      <c r="H32" s="229">
        <v>4</v>
      </c>
      <c r="I32" s="186" t="s">
        <v>7</v>
      </c>
      <c r="J32" s="165"/>
    </row>
    <row r="33" spans="1:10" ht="13.5" customHeight="1" thickBot="1" x14ac:dyDescent="0.25">
      <c r="A33" s="222"/>
      <c r="B33" s="181" t="s">
        <v>43</v>
      </c>
      <c r="C33" s="429" t="s">
        <v>599</v>
      </c>
      <c r="D33" s="430" t="s">
        <v>600</v>
      </c>
      <c r="E33" s="431" t="s">
        <v>601</v>
      </c>
      <c r="F33" s="431">
        <v>14</v>
      </c>
      <c r="G33" s="238">
        <v>10</v>
      </c>
      <c r="H33" s="229">
        <v>4</v>
      </c>
      <c r="I33" s="186" t="s">
        <v>7</v>
      </c>
      <c r="J33" s="165"/>
    </row>
    <row r="34" spans="1:10" thickBot="1" x14ac:dyDescent="0.25">
      <c r="A34" s="223"/>
      <c r="B34" s="181" t="s">
        <v>43</v>
      </c>
      <c r="C34" s="429" t="s">
        <v>48</v>
      </c>
      <c r="D34" s="430" t="s">
        <v>116</v>
      </c>
      <c r="E34" s="431" t="s">
        <v>67</v>
      </c>
      <c r="F34" s="431">
        <v>11.25</v>
      </c>
      <c r="G34" s="238">
        <v>10</v>
      </c>
      <c r="H34" s="229">
        <v>4</v>
      </c>
      <c r="I34" s="186" t="s">
        <v>7</v>
      </c>
      <c r="J34" s="165"/>
    </row>
    <row r="35" spans="1:10" thickBot="1" x14ac:dyDescent="0.25">
      <c r="A35" s="223"/>
      <c r="B35" s="182" t="s">
        <v>43</v>
      </c>
      <c r="C35" s="432" t="s">
        <v>52</v>
      </c>
      <c r="D35" s="433" t="s">
        <v>93</v>
      </c>
      <c r="E35" s="434" t="s">
        <v>66</v>
      </c>
      <c r="F35" s="434">
        <v>7.5</v>
      </c>
      <c r="G35" s="239">
        <v>10</v>
      </c>
      <c r="H35" s="230">
        <v>4</v>
      </c>
      <c r="I35" s="187" t="s">
        <v>41</v>
      </c>
      <c r="J35" s="165"/>
    </row>
    <row r="36" spans="1:10" thickBot="1" x14ac:dyDescent="0.25">
      <c r="A36" s="223"/>
      <c r="B36" s="183" t="s">
        <v>43</v>
      </c>
      <c r="C36" s="435" t="s">
        <v>593</v>
      </c>
      <c r="D36" s="436" t="s">
        <v>152</v>
      </c>
      <c r="E36" s="437" t="s">
        <v>426</v>
      </c>
      <c r="F36" s="437">
        <v>2</v>
      </c>
      <c r="G36" s="240">
        <v>20</v>
      </c>
      <c r="H36" s="231">
        <v>6</v>
      </c>
      <c r="I36" s="188" t="s">
        <v>49</v>
      </c>
      <c r="J36" s="165"/>
    </row>
    <row r="37" spans="1:10" thickBot="1" x14ac:dyDescent="0.25">
      <c r="A37" s="223"/>
      <c r="B37" s="181" t="s">
        <v>43</v>
      </c>
      <c r="C37" s="429" t="s">
        <v>589</v>
      </c>
      <c r="D37" s="430" t="s">
        <v>590</v>
      </c>
      <c r="E37" s="431" t="s">
        <v>426</v>
      </c>
      <c r="F37" s="431">
        <v>2</v>
      </c>
      <c r="G37" s="238">
        <v>20</v>
      </c>
      <c r="H37" s="229">
        <v>6</v>
      </c>
      <c r="I37" s="186" t="s">
        <v>49</v>
      </c>
      <c r="J37" s="165"/>
    </row>
    <row r="38" spans="1:10" thickBot="1" x14ac:dyDescent="0.25">
      <c r="A38" s="223"/>
      <c r="B38" s="182" t="s">
        <v>43</v>
      </c>
      <c r="C38" s="432" t="s">
        <v>591</v>
      </c>
      <c r="D38" s="433" t="s">
        <v>592</v>
      </c>
      <c r="E38" s="434" t="s">
        <v>426</v>
      </c>
      <c r="F38" s="434">
        <v>2</v>
      </c>
      <c r="G38" s="239">
        <v>20</v>
      </c>
      <c r="H38" s="230">
        <v>6</v>
      </c>
      <c r="I38" s="187" t="s">
        <v>49</v>
      </c>
      <c r="J38" s="165"/>
    </row>
    <row r="39" spans="1:10" thickBot="1" x14ac:dyDescent="0.25">
      <c r="A39" s="223"/>
      <c r="B39" s="216" t="s">
        <v>10</v>
      </c>
      <c r="C39" s="235" t="s">
        <v>53</v>
      </c>
      <c r="D39" s="232" t="s">
        <v>54</v>
      </c>
      <c r="E39" s="233" t="s">
        <v>426</v>
      </c>
      <c r="F39" s="233">
        <v>3.2</v>
      </c>
      <c r="G39" s="241">
        <v>10</v>
      </c>
      <c r="H39" s="234">
        <v>3</v>
      </c>
      <c r="I39" s="215" t="s">
        <v>10</v>
      </c>
      <c r="J39" s="165"/>
    </row>
    <row r="40" spans="1:10" x14ac:dyDescent="0.2">
      <c r="C40" s="601" t="s">
        <v>430</v>
      </c>
      <c r="D40" s="602" t="s">
        <v>426</v>
      </c>
      <c r="E40" s="603" t="s">
        <v>426</v>
      </c>
      <c r="F40" s="603">
        <v>24</v>
      </c>
      <c r="G40" s="604">
        <v>10</v>
      </c>
      <c r="H40" s="604">
        <v>3</v>
      </c>
      <c r="I40" s="605" t="s">
        <v>10</v>
      </c>
    </row>
    <row r="41" spans="1:10" x14ac:dyDescent="0.2">
      <c r="C41" s="606" t="s">
        <v>431</v>
      </c>
      <c r="D41" s="607" t="s">
        <v>426</v>
      </c>
      <c r="E41" s="608" t="s">
        <v>426</v>
      </c>
      <c r="F41" s="608">
        <v>1.82</v>
      </c>
      <c r="G41" s="609">
        <v>20</v>
      </c>
      <c r="H41" s="609">
        <v>6</v>
      </c>
      <c r="I41" s="610" t="s">
        <v>49</v>
      </c>
    </row>
    <row r="42" spans="1:10" x14ac:dyDescent="0.2">
      <c r="C42" s="606" t="s">
        <v>219</v>
      </c>
      <c r="D42" s="607" t="s">
        <v>220</v>
      </c>
      <c r="E42" s="608" t="s">
        <v>221</v>
      </c>
      <c r="F42" s="608">
        <v>2</v>
      </c>
      <c r="G42" s="609">
        <v>10</v>
      </c>
      <c r="H42" s="609">
        <v>7</v>
      </c>
      <c r="I42" s="610" t="s">
        <v>432</v>
      </c>
    </row>
    <row r="43" spans="1:10" x14ac:dyDescent="0.2">
      <c r="C43" s="606" t="s">
        <v>433</v>
      </c>
      <c r="D43" s="607" t="s">
        <v>186</v>
      </c>
      <c r="E43" s="608" t="s">
        <v>187</v>
      </c>
      <c r="F43" s="608">
        <v>1.65</v>
      </c>
      <c r="G43" s="609">
        <v>10</v>
      </c>
      <c r="H43" s="609">
        <v>7</v>
      </c>
      <c r="I43" s="610" t="s">
        <v>432</v>
      </c>
    </row>
    <row r="44" spans="1:10" x14ac:dyDescent="0.2">
      <c r="C44" s="606" t="s">
        <v>288</v>
      </c>
      <c r="D44" s="607" t="s">
        <v>189</v>
      </c>
      <c r="E44" s="608" t="s">
        <v>190</v>
      </c>
      <c r="F44" s="608">
        <v>2.2000000000000002</v>
      </c>
      <c r="G44" s="609">
        <v>10</v>
      </c>
      <c r="H44" s="609">
        <v>7</v>
      </c>
      <c r="I44" s="610" t="s">
        <v>432</v>
      </c>
    </row>
    <row r="45" spans="1:10" x14ac:dyDescent="0.2">
      <c r="C45" s="606" t="s">
        <v>211</v>
      </c>
      <c r="D45" s="607" t="s">
        <v>212</v>
      </c>
      <c r="E45" s="608" t="s">
        <v>193</v>
      </c>
      <c r="F45" s="608">
        <v>1.65</v>
      </c>
      <c r="G45" s="609">
        <v>10</v>
      </c>
      <c r="H45" s="609">
        <v>7</v>
      </c>
      <c r="I45" s="610" t="s">
        <v>432</v>
      </c>
    </row>
    <row r="46" spans="1:10" x14ac:dyDescent="0.2">
      <c r="C46" s="606" t="s">
        <v>434</v>
      </c>
      <c r="D46" s="607" t="s">
        <v>435</v>
      </c>
      <c r="E46" s="608" t="s">
        <v>436</v>
      </c>
      <c r="F46" s="608">
        <v>3</v>
      </c>
      <c r="G46" s="609">
        <v>10</v>
      </c>
      <c r="H46" s="609">
        <v>7</v>
      </c>
      <c r="I46" s="610" t="s">
        <v>432</v>
      </c>
    </row>
    <row r="47" spans="1:10" x14ac:dyDescent="0.2">
      <c r="C47" s="606" t="s">
        <v>437</v>
      </c>
      <c r="D47" s="607" t="s">
        <v>198</v>
      </c>
      <c r="E47" s="608" t="s">
        <v>199</v>
      </c>
      <c r="F47" s="608">
        <v>3</v>
      </c>
      <c r="G47" s="609">
        <v>10</v>
      </c>
      <c r="H47" s="609">
        <v>7</v>
      </c>
      <c r="I47" s="610" t="s">
        <v>432</v>
      </c>
    </row>
    <row r="48" spans="1:10" x14ac:dyDescent="0.2">
      <c r="C48" s="606" t="s">
        <v>438</v>
      </c>
      <c r="D48" s="607" t="s">
        <v>439</v>
      </c>
      <c r="E48" s="608" t="s">
        <v>193</v>
      </c>
      <c r="F48" s="608">
        <v>1.65</v>
      </c>
      <c r="G48" s="609">
        <v>10</v>
      </c>
      <c r="H48" s="609">
        <v>7</v>
      </c>
      <c r="I48" s="610" t="s">
        <v>432</v>
      </c>
    </row>
    <row r="49" spans="3:9" x14ac:dyDescent="0.2">
      <c r="C49" s="606" t="s">
        <v>194</v>
      </c>
      <c r="D49" s="607" t="s">
        <v>195</v>
      </c>
      <c r="E49" s="608" t="s">
        <v>196</v>
      </c>
      <c r="F49" s="608">
        <v>2.2000000000000002</v>
      </c>
      <c r="G49" s="609">
        <v>10</v>
      </c>
      <c r="H49" s="609">
        <v>7</v>
      </c>
      <c r="I49" s="610" t="s">
        <v>432</v>
      </c>
    </row>
    <row r="50" spans="3:9" x14ac:dyDescent="0.2">
      <c r="C50" s="606" t="s">
        <v>208</v>
      </c>
      <c r="D50" s="607" t="s">
        <v>209</v>
      </c>
      <c r="E50" s="608" t="s">
        <v>210</v>
      </c>
      <c r="F50" s="608">
        <v>2.75</v>
      </c>
      <c r="G50" s="609">
        <v>10</v>
      </c>
      <c r="H50" s="609">
        <v>7</v>
      </c>
      <c r="I50" s="610" t="s">
        <v>432</v>
      </c>
    </row>
    <row r="51" spans="3:9" x14ac:dyDescent="0.2">
      <c r="C51" s="606" t="s">
        <v>213</v>
      </c>
      <c r="D51" s="607" t="s">
        <v>214</v>
      </c>
      <c r="E51" s="608" t="s">
        <v>193</v>
      </c>
      <c r="F51" s="608">
        <v>1.65</v>
      </c>
      <c r="G51" s="609">
        <v>10</v>
      </c>
      <c r="H51" s="609">
        <v>7</v>
      </c>
      <c r="I51" s="610" t="s">
        <v>432</v>
      </c>
    </row>
    <row r="52" spans="3:9" x14ac:dyDescent="0.2">
      <c r="C52" s="606" t="s">
        <v>200</v>
      </c>
      <c r="D52" s="607" t="s">
        <v>201</v>
      </c>
      <c r="E52" s="608" t="s">
        <v>202</v>
      </c>
      <c r="F52" s="608">
        <v>2</v>
      </c>
      <c r="G52" s="609">
        <v>10</v>
      </c>
      <c r="H52" s="609">
        <v>7</v>
      </c>
      <c r="I52" s="610" t="s">
        <v>432</v>
      </c>
    </row>
    <row r="53" spans="3:9" x14ac:dyDescent="0.2">
      <c r="C53" s="606" t="s">
        <v>203</v>
      </c>
      <c r="D53" s="607" t="s">
        <v>204</v>
      </c>
      <c r="E53" s="608" t="s">
        <v>205</v>
      </c>
      <c r="F53" s="608">
        <v>2</v>
      </c>
      <c r="G53" s="609">
        <v>10</v>
      </c>
      <c r="H53" s="609">
        <v>7</v>
      </c>
      <c r="I53" s="610" t="s">
        <v>432</v>
      </c>
    </row>
    <row r="54" spans="3:9" x14ac:dyDescent="0.2">
      <c r="C54" s="606" t="s">
        <v>440</v>
      </c>
      <c r="D54" s="607" t="s">
        <v>207</v>
      </c>
      <c r="E54" s="608" t="s">
        <v>205</v>
      </c>
      <c r="F54" s="608">
        <v>2</v>
      </c>
      <c r="G54" s="609">
        <v>10</v>
      </c>
      <c r="H54" s="609">
        <v>7</v>
      </c>
      <c r="I54" s="610" t="s">
        <v>432</v>
      </c>
    </row>
    <row r="55" spans="3:9" x14ac:dyDescent="0.2">
      <c r="C55" s="606" t="s">
        <v>217</v>
      </c>
      <c r="D55" s="607" t="s">
        <v>218</v>
      </c>
      <c r="E55" s="608" t="s">
        <v>193</v>
      </c>
      <c r="F55" s="608">
        <v>2.2000000000000002</v>
      </c>
      <c r="G55" s="609">
        <v>10</v>
      </c>
      <c r="H55" s="609">
        <v>7</v>
      </c>
      <c r="I55" s="610" t="s">
        <v>432</v>
      </c>
    </row>
    <row r="56" spans="3:9" x14ac:dyDescent="0.2">
      <c r="C56" s="606" t="s">
        <v>290</v>
      </c>
      <c r="D56" s="607" t="s">
        <v>192</v>
      </c>
      <c r="E56" s="608" t="s">
        <v>193</v>
      </c>
      <c r="F56" s="608">
        <v>2</v>
      </c>
      <c r="G56" s="609">
        <v>10</v>
      </c>
      <c r="H56" s="609">
        <v>7</v>
      </c>
      <c r="I56" s="610" t="s">
        <v>432</v>
      </c>
    </row>
    <row r="57" spans="3:9" x14ac:dyDescent="0.2">
      <c r="C57" s="606" t="s">
        <v>256</v>
      </c>
      <c r="D57" s="607" t="s">
        <v>257</v>
      </c>
      <c r="E57" s="608" t="s">
        <v>258</v>
      </c>
      <c r="F57" s="608">
        <v>2.64</v>
      </c>
      <c r="G57" s="609">
        <v>10</v>
      </c>
      <c r="H57" s="609">
        <v>8</v>
      </c>
      <c r="I57" s="610" t="s">
        <v>441</v>
      </c>
    </row>
    <row r="58" spans="3:9" x14ac:dyDescent="0.2">
      <c r="C58" s="606" t="s">
        <v>254</v>
      </c>
      <c r="D58" s="607" t="s">
        <v>255</v>
      </c>
      <c r="E58" s="608" t="s">
        <v>193</v>
      </c>
      <c r="F58" s="608">
        <v>2.5</v>
      </c>
      <c r="G58" s="609">
        <v>10</v>
      </c>
      <c r="H58" s="609">
        <v>8</v>
      </c>
      <c r="I58" s="610" t="s">
        <v>441</v>
      </c>
    </row>
    <row r="59" spans="3:9" x14ac:dyDescent="0.2">
      <c r="C59" s="606" t="s">
        <v>259</v>
      </c>
      <c r="D59" s="607" t="s">
        <v>260</v>
      </c>
      <c r="E59" s="608" t="s">
        <v>261</v>
      </c>
      <c r="F59" s="608">
        <v>2.64</v>
      </c>
      <c r="G59" s="609">
        <v>10</v>
      </c>
      <c r="H59" s="609">
        <v>8</v>
      </c>
      <c r="I59" s="610" t="s">
        <v>441</v>
      </c>
    </row>
    <row r="60" spans="3:9" x14ac:dyDescent="0.2">
      <c r="C60" s="606" t="s">
        <v>442</v>
      </c>
      <c r="D60" s="607" t="s">
        <v>243</v>
      </c>
      <c r="E60" s="608" t="s">
        <v>244</v>
      </c>
      <c r="F60" s="608">
        <v>2.75</v>
      </c>
      <c r="G60" s="609">
        <v>10</v>
      </c>
      <c r="H60" s="609">
        <v>8</v>
      </c>
      <c r="I60" s="610" t="s">
        <v>441</v>
      </c>
    </row>
    <row r="61" spans="3:9" x14ac:dyDescent="0.2">
      <c r="C61" s="606" t="s">
        <v>443</v>
      </c>
      <c r="D61" s="607" t="s">
        <v>426</v>
      </c>
      <c r="E61" s="608" t="s">
        <v>426</v>
      </c>
      <c r="F61" s="608">
        <v>2.92</v>
      </c>
      <c r="G61" s="609">
        <v>10</v>
      </c>
      <c r="H61" s="609">
        <v>8</v>
      </c>
      <c r="I61" s="610" t="s">
        <v>441</v>
      </c>
    </row>
    <row r="62" spans="3:9" x14ac:dyDescent="0.2">
      <c r="C62" s="606" t="s">
        <v>444</v>
      </c>
      <c r="D62" s="607" t="s">
        <v>232</v>
      </c>
      <c r="E62" s="608" t="s">
        <v>233</v>
      </c>
      <c r="F62" s="608">
        <v>2.5</v>
      </c>
      <c r="G62" s="609">
        <v>10</v>
      </c>
      <c r="H62" s="609">
        <v>8</v>
      </c>
      <c r="I62" s="610" t="s">
        <v>441</v>
      </c>
    </row>
    <row r="63" spans="3:9" x14ac:dyDescent="0.2">
      <c r="C63" s="606" t="s">
        <v>445</v>
      </c>
      <c r="D63" s="607" t="s">
        <v>224</v>
      </c>
      <c r="E63" s="608" t="s">
        <v>193</v>
      </c>
      <c r="F63" s="608">
        <v>2.5</v>
      </c>
      <c r="G63" s="609">
        <v>10</v>
      </c>
      <c r="H63" s="609">
        <v>8</v>
      </c>
      <c r="I63" s="610" t="s">
        <v>441</v>
      </c>
    </row>
    <row r="64" spans="3:9" x14ac:dyDescent="0.2">
      <c r="C64" s="606" t="s">
        <v>225</v>
      </c>
      <c r="D64" s="607" t="s">
        <v>226</v>
      </c>
      <c r="E64" s="608" t="s">
        <v>227</v>
      </c>
      <c r="F64" s="608">
        <v>2.6</v>
      </c>
      <c r="G64" s="609">
        <v>10</v>
      </c>
      <c r="H64" s="609">
        <v>8</v>
      </c>
      <c r="I64" s="610" t="s">
        <v>441</v>
      </c>
    </row>
    <row r="65" spans="3:9" x14ac:dyDescent="0.2">
      <c r="C65" s="606" t="s">
        <v>262</v>
      </c>
      <c r="D65" s="607" t="s">
        <v>263</v>
      </c>
      <c r="E65" s="608" t="s">
        <v>193</v>
      </c>
      <c r="F65" s="608">
        <v>2.5</v>
      </c>
      <c r="G65" s="609">
        <v>10</v>
      </c>
      <c r="H65" s="609">
        <v>8</v>
      </c>
      <c r="I65" s="610" t="s">
        <v>441</v>
      </c>
    </row>
    <row r="66" spans="3:9" x14ac:dyDescent="0.2">
      <c r="C66" s="606" t="s">
        <v>446</v>
      </c>
      <c r="D66" s="607" t="s">
        <v>252</v>
      </c>
      <c r="E66" s="608" t="s">
        <v>253</v>
      </c>
      <c r="F66" s="608">
        <v>4.4000000000000004</v>
      </c>
      <c r="G66" s="609">
        <v>10</v>
      </c>
      <c r="H66" s="609">
        <v>8</v>
      </c>
      <c r="I66" s="610" t="s">
        <v>441</v>
      </c>
    </row>
    <row r="67" spans="3:9" x14ac:dyDescent="0.2">
      <c r="C67" s="606" t="s">
        <v>265</v>
      </c>
      <c r="D67" s="607" t="s">
        <v>266</v>
      </c>
      <c r="E67" s="608" t="s">
        <v>193</v>
      </c>
      <c r="F67" s="608">
        <v>2.5</v>
      </c>
      <c r="G67" s="609">
        <v>10</v>
      </c>
      <c r="H67" s="609">
        <v>8</v>
      </c>
      <c r="I67" s="610" t="s">
        <v>441</v>
      </c>
    </row>
    <row r="68" spans="3:9" x14ac:dyDescent="0.2">
      <c r="C68" s="606" t="s">
        <v>245</v>
      </c>
      <c r="D68" s="607" t="s">
        <v>447</v>
      </c>
      <c r="E68" s="608" t="s">
        <v>247</v>
      </c>
      <c r="F68" s="608">
        <v>2.5</v>
      </c>
      <c r="G68" s="609">
        <v>10</v>
      </c>
      <c r="H68" s="609">
        <v>8</v>
      </c>
      <c r="I68" s="610" t="s">
        <v>441</v>
      </c>
    </row>
    <row r="69" spans="3:9" x14ac:dyDescent="0.2">
      <c r="C69" s="606" t="s">
        <v>448</v>
      </c>
      <c r="D69" s="607" t="s">
        <v>229</v>
      </c>
      <c r="E69" s="608" t="s">
        <v>230</v>
      </c>
      <c r="F69" s="608">
        <v>2.6</v>
      </c>
      <c r="G69" s="609">
        <v>10</v>
      </c>
      <c r="H69" s="609">
        <v>8</v>
      </c>
      <c r="I69" s="610" t="s">
        <v>441</v>
      </c>
    </row>
    <row r="70" spans="3:9" x14ac:dyDescent="0.2">
      <c r="C70" s="606" t="s">
        <v>449</v>
      </c>
      <c r="D70" s="607" t="s">
        <v>249</v>
      </c>
      <c r="E70" s="608" t="s">
        <v>250</v>
      </c>
      <c r="F70" s="608">
        <v>4.4000000000000004</v>
      </c>
      <c r="G70" s="609">
        <v>10</v>
      </c>
      <c r="H70" s="609">
        <v>8</v>
      </c>
      <c r="I70" s="610" t="s">
        <v>441</v>
      </c>
    </row>
    <row r="71" spans="3:9" x14ac:dyDescent="0.2">
      <c r="C71" s="606" t="s">
        <v>234</v>
      </c>
      <c r="D71" s="607" t="s">
        <v>235</v>
      </c>
      <c r="E71" s="608" t="s">
        <v>236</v>
      </c>
      <c r="F71" s="608">
        <v>2.64</v>
      </c>
      <c r="G71" s="609">
        <v>10</v>
      </c>
      <c r="H71" s="609">
        <v>8</v>
      </c>
      <c r="I71" s="610" t="s">
        <v>441</v>
      </c>
    </row>
    <row r="72" spans="3:9" x14ac:dyDescent="0.2">
      <c r="C72" s="606" t="s">
        <v>237</v>
      </c>
      <c r="D72" s="607" t="s">
        <v>238</v>
      </c>
      <c r="E72" s="608" t="s">
        <v>239</v>
      </c>
      <c r="F72" s="608">
        <v>2.64</v>
      </c>
      <c r="G72" s="609">
        <v>10</v>
      </c>
      <c r="H72" s="609">
        <v>8</v>
      </c>
      <c r="I72" s="610" t="s">
        <v>441</v>
      </c>
    </row>
    <row r="73" spans="3:9" x14ac:dyDescent="0.2">
      <c r="C73" s="606" t="s">
        <v>450</v>
      </c>
      <c r="D73" s="607" t="s">
        <v>241</v>
      </c>
      <c r="E73" s="608" t="s">
        <v>187</v>
      </c>
      <c r="F73" s="608">
        <v>2.64</v>
      </c>
      <c r="G73" s="609">
        <v>10</v>
      </c>
      <c r="H73" s="609">
        <v>8</v>
      </c>
      <c r="I73" s="610" t="s">
        <v>441</v>
      </c>
    </row>
    <row r="74" spans="3:9" x14ac:dyDescent="0.2">
      <c r="C74" s="606" t="s">
        <v>264</v>
      </c>
      <c r="D74" s="607" t="s">
        <v>214</v>
      </c>
      <c r="E74" s="608" t="s">
        <v>193</v>
      </c>
      <c r="F74" s="608">
        <v>2.5</v>
      </c>
      <c r="G74" s="609">
        <v>10</v>
      </c>
      <c r="H74" s="609">
        <v>8</v>
      </c>
      <c r="I74" s="610" t="s">
        <v>441</v>
      </c>
    </row>
    <row r="75" spans="3:9" x14ac:dyDescent="0.2">
      <c r="C75" s="606" t="s">
        <v>295</v>
      </c>
      <c r="D75" s="607" t="s">
        <v>296</v>
      </c>
      <c r="E75" s="608" t="s">
        <v>233</v>
      </c>
      <c r="F75" s="608">
        <v>1.65</v>
      </c>
      <c r="G75" s="609">
        <v>10</v>
      </c>
      <c r="H75" s="609">
        <v>9</v>
      </c>
      <c r="I75" s="610" t="s">
        <v>451</v>
      </c>
    </row>
    <row r="76" spans="3:9" x14ac:dyDescent="0.2">
      <c r="C76" s="606" t="s">
        <v>288</v>
      </c>
      <c r="D76" s="607" t="s">
        <v>189</v>
      </c>
      <c r="E76" s="608" t="s">
        <v>190</v>
      </c>
      <c r="F76" s="608">
        <v>2.2000000000000002</v>
      </c>
      <c r="G76" s="609">
        <v>10</v>
      </c>
      <c r="H76" s="609">
        <v>9</v>
      </c>
      <c r="I76" s="610" t="s">
        <v>451</v>
      </c>
    </row>
    <row r="77" spans="3:9" x14ac:dyDescent="0.2">
      <c r="C77" s="606" t="s">
        <v>272</v>
      </c>
      <c r="D77" s="607" t="s">
        <v>273</v>
      </c>
      <c r="E77" s="608" t="s">
        <v>187</v>
      </c>
      <c r="F77" s="608">
        <v>2.2000000000000002</v>
      </c>
      <c r="G77" s="609">
        <v>10</v>
      </c>
      <c r="H77" s="609">
        <v>9</v>
      </c>
      <c r="I77" s="610" t="s">
        <v>451</v>
      </c>
    </row>
    <row r="78" spans="3:9" x14ac:dyDescent="0.2">
      <c r="C78" s="606" t="s">
        <v>211</v>
      </c>
      <c r="D78" s="607" t="s">
        <v>212</v>
      </c>
      <c r="E78" s="608" t="s">
        <v>193</v>
      </c>
      <c r="F78" s="608">
        <v>1.8</v>
      </c>
      <c r="G78" s="609">
        <v>10</v>
      </c>
      <c r="H78" s="609">
        <v>9</v>
      </c>
      <c r="I78" s="610" t="s">
        <v>451</v>
      </c>
    </row>
    <row r="79" spans="3:9" x14ac:dyDescent="0.2">
      <c r="C79" s="606" t="s">
        <v>438</v>
      </c>
      <c r="D79" s="607" t="s">
        <v>268</v>
      </c>
      <c r="E79" s="608" t="s">
        <v>193</v>
      </c>
      <c r="F79" s="608">
        <v>1.8</v>
      </c>
      <c r="G79" s="609">
        <v>10</v>
      </c>
      <c r="H79" s="609">
        <v>9</v>
      </c>
      <c r="I79" s="610" t="s">
        <v>451</v>
      </c>
    </row>
    <row r="80" spans="3:9" x14ac:dyDescent="0.2">
      <c r="C80" s="606" t="s">
        <v>279</v>
      </c>
      <c r="D80" s="607" t="s">
        <v>280</v>
      </c>
      <c r="E80" s="608" t="s">
        <v>281</v>
      </c>
      <c r="F80" s="608">
        <v>2.75</v>
      </c>
      <c r="G80" s="609">
        <v>10</v>
      </c>
      <c r="H80" s="609">
        <v>9</v>
      </c>
      <c r="I80" s="610" t="s">
        <v>451</v>
      </c>
    </row>
    <row r="81" spans="3:9" x14ac:dyDescent="0.2">
      <c r="C81" s="606" t="s">
        <v>285</v>
      </c>
      <c r="D81" s="607" t="s">
        <v>452</v>
      </c>
      <c r="E81" s="608" t="s">
        <v>287</v>
      </c>
      <c r="F81" s="608">
        <v>2.2000000000000002</v>
      </c>
      <c r="G81" s="609">
        <v>10</v>
      </c>
      <c r="H81" s="609">
        <v>9</v>
      </c>
      <c r="I81" s="610" t="s">
        <v>451</v>
      </c>
    </row>
    <row r="82" spans="3:9" x14ac:dyDescent="0.2">
      <c r="C82" s="606" t="s">
        <v>208</v>
      </c>
      <c r="D82" s="607" t="s">
        <v>293</v>
      </c>
      <c r="E82" s="608" t="s">
        <v>294</v>
      </c>
      <c r="F82" s="608">
        <v>2.75</v>
      </c>
      <c r="G82" s="609">
        <v>10</v>
      </c>
      <c r="H82" s="609">
        <v>9</v>
      </c>
      <c r="I82" s="610" t="s">
        <v>451</v>
      </c>
    </row>
    <row r="83" spans="3:9" x14ac:dyDescent="0.2">
      <c r="C83" s="606" t="s">
        <v>213</v>
      </c>
      <c r="D83" s="607" t="s">
        <v>214</v>
      </c>
      <c r="E83" s="608" t="s">
        <v>193</v>
      </c>
      <c r="F83" s="608">
        <v>1.8</v>
      </c>
      <c r="G83" s="609">
        <v>10</v>
      </c>
      <c r="H83" s="609">
        <v>9</v>
      </c>
      <c r="I83" s="610" t="s">
        <v>451</v>
      </c>
    </row>
    <row r="84" spans="3:9" x14ac:dyDescent="0.2">
      <c r="C84" s="606" t="s">
        <v>292</v>
      </c>
      <c r="D84" s="607" t="s">
        <v>201</v>
      </c>
      <c r="E84" s="608" t="s">
        <v>187</v>
      </c>
      <c r="F84" s="608">
        <v>2.2000000000000002</v>
      </c>
      <c r="G84" s="609">
        <v>10</v>
      </c>
      <c r="H84" s="609">
        <v>9</v>
      </c>
      <c r="I84" s="610" t="s">
        <v>451</v>
      </c>
    </row>
    <row r="85" spans="3:9" x14ac:dyDescent="0.2">
      <c r="C85" s="606" t="s">
        <v>203</v>
      </c>
      <c r="D85" s="607" t="s">
        <v>282</v>
      </c>
      <c r="E85" s="608" t="s">
        <v>239</v>
      </c>
      <c r="F85" s="608">
        <v>2.2000000000000002</v>
      </c>
      <c r="G85" s="609">
        <v>10</v>
      </c>
      <c r="H85" s="609">
        <v>9</v>
      </c>
      <c r="I85" s="610" t="s">
        <v>451</v>
      </c>
    </row>
    <row r="86" spans="3:9" x14ac:dyDescent="0.2">
      <c r="C86" s="606" t="s">
        <v>283</v>
      </c>
      <c r="D86" s="607" t="s">
        <v>453</v>
      </c>
      <c r="E86" s="608" t="s">
        <v>236</v>
      </c>
      <c r="F86" s="608">
        <v>2.2000000000000002</v>
      </c>
      <c r="G86" s="609">
        <v>10</v>
      </c>
      <c r="H86" s="609">
        <v>9</v>
      </c>
      <c r="I86" s="610" t="s">
        <v>451</v>
      </c>
    </row>
    <row r="87" spans="3:9" x14ac:dyDescent="0.2">
      <c r="C87" s="606" t="s">
        <v>270</v>
      </c>
      <c r="D87" s="607" t="s">
        <v>271</v>
      </c>
      <c r="E87" s="608" t="s">
        <v>187</v>
      </c>
      <c r="F87" s="608">
        <v>2.2000000000000002</v>
      </c>
      <c r="G87" s="609">
        <v>10</v>
      </c>
      <c r="H87" s="609">
        <v>9</v>
      </c>
      <c r="I87" s="610" t="s">
        <v>451</v>
      </c>
    </row>
    <row r="88" spans="3:9" x14ac:dyDescent="0.2">
      <c r="C88" s="606" t="s">
        <v>274</v>
      </c>
      <c r="D88" s="607" t="s">
        <v>275</v>
      </c>
      <c r="E88" s="608" t="s">
        <v>258</v>
      </c>
      <c r="F88" s="608">
        <v>2.2000000000000002</v>
      </c>
      <c r="G88" s="609">
        <v>10</v>
      </c>
      <c r="H88" s="609">
        <v>9</v>
      </c>
      <c r="I88" s="610" t="s">
        <v>451</v>
      </c>
    </row>
    <row r="89" spans="3:9" x14ac:dyDescent="0.2">
      <c r="C89" s="606" t="s">
        <v>276</v>
      </c>
      <c r="D89" s="607" t="s">
        <v>277</v>
      </c>
      <c r="E89" s="608" t="s">
        <v>278</v>
      </c>
      <c r="F89" s="608">
        <v>2.2000000000000002</v>
      </c>
      <c r="G89" s="609">
        <v>10</v>
      </c>
      <c r="H89" s="609">
        <v>9</v>
      </c>
      <c r="I89" s="610" t="s">
        <v>451</v>
      </c>
    </row>
    <row r="90" spans="3:9" x14ac:dyDescent="0.2">
      <c r="C90" s="606" t="s">
        <v>269</v>
      </c>
      <c r="D90" s="607" t="s">
        <v>260</v>
      </c>
      <c r="E90" s="608" t="s">
        <v>221</v>
      </c>
      <c r="F90" s="608">
        <v>2</v>
      </c>
      <c r="G90" s="609">
        <v>10</v>
      </c>
      <c r="H90" s="609">
        <v>9</v>
      </c>
      <c r="I90" s="610" t="s">
        <v>451</v>
      </c>
    </row>
    <row r="91" spans="3:9" x14ac:dyDescent="0.2">
      <c r="C91" s="606" t="s">
        <v>290</v>
      </c>
      <c r="D91" s="607" t="s">
        <v>291</v>
      </c>
      <c r="E91" s="608" t="s">
        <v>193</v>
      </c>
      <c r="F91" s="608">
        <v>2.2000000000000002</v>
      </c>
      <c r="G91" s="609">
        <v>10</v>
      </c>
      <c r="H91" s="609">
        <v>9</v>
      </c>
      <c r="I91" s="610" t="s">
        <v>451</v>
      </c>
    </row>
    <row r="92" spans="3:9" x14ac:dyDescent="0.2">
      <c r="C92" s="606" t="s">
        <v>297</v>
      </c>
      <c r="D92" s="607" t="s">
        <v>298</v>
      </c>
      <c r="E92" s="608" t="s">
        <v>299</v>
      </c>
      <c r="F92" s="608">
        <v>2</v>
      </c>
      <c r="G92" s="609">
        <v>10</v>
      </c>
      <c r="H92" s="609">
        <v>9</v>
      </c>
      <c r="I92" s="610" t="s">
        <v>451</v>
      </c>
    </row>
    <row r="93" spans="3:9" x14ac:dyDescent="0.2">
      <c r="C93" s="606" t="s">
        <v>312</v>
      </c>
      <c r="D93" s="607" t="s">
        <v>313</v>
      </c>
      <c r="E93" s="608" t="s">
        <v>314</v>
      </c>
      <c r="F93" s="608">
        <v>2.64</v>
      </c>
      <c r="G93" s="609">
        <v>10</v>
      </c>
      <c r="H93" s="609">
        <v>10</v>
      </c>
      <c r="I93" s="610" t="s">
        <v>454</v>
      </c>
    </row>
    <row r="94" spans="3:9" x14ac:dyDescent="0.2">
      <c r="C94" s="606" t="s">
        <v>317</v>
      </c>
      <c r="D94" s="607" t="s">
        <v>318</v>
      </c>
      <c r="E94" s="608" t="s">
        <v>239</v>
      </c>
      <c r="F94" s="608">
        <v>2.75</v>
      </c>
      <c r="G94" s="609">
        <v>10</v>
      </c>
      <c r="H94" s="609">
        <v>10</v>
      </c>
      <c r="I94" s="610" t="s">
        <v>454</v>
      </c>
    </row>
    <row r="95" spans="3:9" x14ac:dyDescent="0.2">
      <c r="C95" s="606" t="s">
        <v>315</v>
      </c>
      <c r="D95" s="607" t="s">
        <v>316</v>
      </c>
      <c r="E95" s="608" t="s">
        <v>303</v>
      </c>
      <c r="F95" s="608">
        <v>2.75</v>
      </c>
      <c r="G95" s="609">
        <v>10</v>
      </c>
      <c r="H95" s="609">
        <v>10</v>
      </c>
      <c r="I95" s="610" t="s">
        <v>454</v>
      </c>
    </row>
    <row r="96" spans="3:9" x14ac:dyDescent="0.2">
      <c r="C96" s="606" t="s">
        <v>324</v>
      </c>
      <c r="D96" s="607" t="s">
        <v>325</v>
      </c>
      <c r="E96" s="608" t="s">
        <v>258</v>
      </c>
      <c r="F96" s="608">
        <v>2.64</v>
      </c>
      <c r="G96" s="609">
        <v>10</v>
      </c>
      <c r="H96" s="609">
        <v>10</v>
      </c>
      <c r="I96" s="610" t="s">
        <v>454</v>
      </c>
    </row>
    <row r="97" spans="3:9" x14ac:dyDescent="0.2">
      <c r="C97" s="606" t="s">
        <v>322</v>
      </c>
      <c r="D97" s="607" t="s">
        <v>323</v>
      </c>
      <c r="E97" s="608" t="s">
        <v>199</v>
      </c>
      <c r="F97" s="608">
        <v>2.75</v>
      </c>
      <c r="G97" s="609">
        <v>10</v>
      </c>
      <c r="H97" s="609">
        <v>10</v>
      </c>
      <c r="I97" s="610" t="s">
        <v>454</v>
      </c>
    </row>
    <row r="98" spans="3:9" x14ac:dyDescent="0.2">
      <c r="C98" s="606" t="s">
        <v>319</v>
      </c>
      <c r="D98" s="607" t="s">
        <v>320</v>
      </c>
      <c r="E98" s="608" t="s">
        <v>321</v>
      </c>
      <c r="F98" s="608">
        <v>2</v>
      </c>
      <c r="G98" s="609">
        <v>10</v>
      </c>
      <c r="H98" s="609">
        <v>10</v>
      </c>
      <c r="I98" s="610" t="s">
        <v>454</v>
      </c>
    </row>
    <row r="99" spans="3:9" x14ac:dyDescent="0.2">
      <c r="C99" s="606" t="s">
        <v>437</v>
      </c>
      <c r="D99" s="607" t="s">
        <v>304</v>
      </c>
      <c r="E99" s="608" t="s">
        <v>305</v>
      </c>
      <c r="F99" s="608">
        <v>4.4000000000000004</v>
      </c>
      <c r="G99" s="609">
        <v>10</v>
      </c>
      <c r="H99" s="609">
        <v>10</v>
      </c>
      <c r="I99" s="610" t="s">
        <v>454</v>
      </c>
    </row>
    <row r="100" spans="3:9" x14ac:dyDescent="0.2">
      <c r="C100" s="606" t="s">
        <v>306</v>
      </c>
      <c r="D100" s="607" t="s">
        <v>307</v>
      </c>
      <c r="E100" s="608" t="s">
        <v>308</v>
      </c>
      <c r="F100" s="608">
        <v>2.75</v>
      </c>
      <c r="G100" s="609">
        <v>10</v>
      </c>
      <c r="H100" s="609">
        <v>10</v>
      </c>
      <c r="I100" s="610" t="s">
        <v>454</v>
      </c>
    </row>
    <row r="101" spans="3:9" x14ac:dyDescent="0.2">
      <c r="C101" s="606" t="s">
        <v>309</v>
      </c>
      <c r="D101" s="607" t="s">
        <v>310</v>
      </c>
      <c r="E101" s="608" t="s">
        <v>311</v>
      </c>
      <c r="F101" s="608">
        <v>2.64</v>
      </c>
      <c r="G101" s="609">
        <v>10</v>
      </c>
      <c r="H101" s="609">
        <v>10</v>
      </c>
      <c r="I101" s="610" t="s">
        <v>454</v>
      </c>
    </row>
    <row r="102" spans="3:9" x14ac:dyDescent="0.2">
      <c r="C102" s="606" t="s">
        <v>455</v>
      </c>
      <c r="D102" s="607" t="s">
        <v>302</v>
      </c>
      <c r="E102" s="608" t="s">
        <v>303</v>
      </c>
      <c r="F102" s="608">
        <v>4.4000000000000004</v>
      </c>
      <c r="G102" s="609">
        <v>10</v>
      </c>
      <c r="H102" s="609">
        <v>10</v>
      </c>
      <c r="I102" s="610" t="s">
        <v>454</v>
      </c>
    </row>
    <row r="103" spans="3:9" x14ac:dyDescent="0.2">
      <c r="C103" s="606" t="s">
        <v>283</v>
      </c>
      <c r="D103" s="607" t="s">
        <v>326</v>
      </c>
      <c r="E103" s="608" t="s">
        <v>258</v>
      </c>
      <c r="F103" s="608">
        <v>2.64</v>
      </c>
      <c r="G103" s="609">
        <v>10</v>
      </c>
      <c r="H103" s="609">
        <v>10</v>
      </c>
      <c r="I103" s="610" t="s">
        <v>454</v>
      </c>
    </row>
    <row r="104" spans="3:9" x14ac:dyDescent="0.2">
      <c r="C104" s="606" t="s">
        <v>342</v>
      </c>
      <c r="D104" s="607" t="s">
        <v>343</v>
      </c>
      <c r="E104" s="608" t="s">
        <v>344</v>
      </c>
      <c r="F104" s="608">
        <v>4.4000000000000004</v>
      </c>
      <c r="G104" s="609">
        <v>10</v>
      </c>
      <c r="H104" s="609">
        <v>11</v>
      </c>
      <c r="I104" s="610" t="s">
        <v>456</v>
      </c>
    </row>
    <row r="105" spans="3:9" x14ac:dyDescent="0.2">
      <c r="C105" s="606" t="s">
        <v>457</v>
      </c>
      <c r="D105" s="607" t="s">
        <v>426</v>
      </c>
      <c r="E105" s="608" t="s">
        <v>426</v>
      </c>
      <c r="F105" s="608">
        <v>2.4</v>
      </c>
      <c r="G105" s="609">
        <v>10</v>
      </c>
      <c r="H105" s="609">
        <v>11</v>
      </c>
      <c r="I105" s="610" t="s">
        <v>456</v>
      </c>
    </row>
    <row r="106" spans="3:9" x14ac:dyDescent="0.2">
      <c r="C106" s="606" t="s">
        <v>339</v>
      </c>
      <c r="D106" s="607" t="s">
        <v>340</v>
      </c>
      <c r="E106" s="608" t="s">
        <v>341</v>
      </c>
      <c r="F106" s="608">
        <v>2</v>
      </c>
      <c r="G106" s="609">
        <v>10</v>
      </c>
      <c r="H106" s="609">
        <v>11</v>
      </c>
      <c r="I106" s="610" t="s">
        <v>456</v>
      </c>
    </row>
    <row r="107" spans="3:9" x14ac:dyDescent="0.2">
      <c r="C107" s="606" t="s">
        <v>328</v>
      </c>
      <c r="D107" s="607" t="s">
        <v>329</v>
      </c>
      <c r="E107" s="608" t="s">
        <v>330</v>
      </c>
      <c r="F107" s="608">
        <v>2.2000000000000002</v>
      </c>
      <c r="G107" s="609">
        <v>10</v>
      </c>
      <c r="H107" s="609">
        <v>11</v>
      </c>
      <c r="I107" s="610" t="s">
        <v>456</v>
      </c>
    </row>
    <row r="108" spans="3:9" x14ac:dyDescent="0.2">
      <c r="C108" s="606" t="s">
        <v>331</v>
      </c>
      <c r="D108" s="607" t="s">
        <v>332</v>
      </c>
      <c r="E108" s="608" t="s">
        <v>239</v>
      </c>
      <c r="F108" s="608">
        <v>2</v>
      </c>
      <c r="G108" s="609">
        <v>10</v>
      </c>
      <c r="H108" s="609">
        <v>11</v>
      </c>
      <c r="I108" s="610" t="s">
        <v>456</v>
      </c>
    </row>
    <row r="109" spans="3:9" x14ac:dyDescent="0.2">
      <c r="C109" s="606" t="s">
        <v>458</v>
      </c>
      <c r="D109" s="607" t="s">
        <v>337</v>
      </c>
      <c r="E109" s="608" t="s">
        <v>338</v>
      </c>
      <c r="F109" s="608">
        <v>2.2000000000000002</v>
      </c>
      <c r="G109" s="609">
        <v>10</v>
      </c>
      <c r="H109" s="609">
        <v>11</v>
      </c>
      <c r="I109" s="610" t="s">
        <v>456</v>
      </c>
    </row>
    <row r="110" spans="3:9" x14ac:dyDescent="0.2">
      <c r="C110" s="606" t="s">
        <v>333</v>
      </c>
      <c r="D110" s="607" t="s">
        <v>334</v>
      </c>
      <c r="E110" s="608" t="s">
        <v>335</v>
      </c>
      <c r="F110" s="608">
        <v>2.75</v>
      </c>
      <c r="G110" s="609">
        <v>10</v>
      </c>
      <c r="H110" s="609">
        <v>11</v>
      </c>
      <c r="I110" s="610" t="s">
        <v>456</v>
      </c>
    </row>
    <row r="111" spans="3:9" x14ac:dyDescent="0.2">
      <c r="C111" s="606" t="s">
        <v>362</v>
      </c>
      <c r="D111" s="607" t="s">
        <v>363</v>
      </c>
      <c r="E111" s="608" t="s">
        <v>364</v>
      </c>
      <c r="F111" s="608">
        <v>2.75</v>
      </c>
      <c r="G111" s="609">
        <v>10</v>
      </c>
      <c r="H111" s="609">
        <v>13</v>
      </c>
      <c r="I111" s="610" t="s">
        <v>459</v>
      </c>
    </row>
    <row r="112" spans="3:9" x14ac:dyDescent="0.2">
      <c r="C112" s="606" t="s">
        <v>460</v>
      </c>
      <c r="D112" s="607" t="s">
        <v>348</v>
      </c>
      <c r="E112" s="608" t="s">
        <v>349</v>
      </c>
      <c r="F112" s="608">
        <v>2.4</v>
      </c>
      <c r="G112" s="609">
        <v>10</v>
      </c>
      <c r="H112" s="609">
        <v>13</v>
      </c>
      <c r="I112" s="610" t="s">
        <v>459</v>
      </c>
    </row>
    <row r="113" spans="3:9" x14ac:dyDescent="0.2">
      <c r="C113" s="606" t="s">
        <v>350</v>
      </c>
      <c r="D113" s="607" t="s">
        <v>351</v>
      </c>
      <c r="E113" s="608" t="s">
        <v>426</v>
      </c>
      <c r="F113" s="608">
        <v>2.4</v>
      </c>
      <c r="G113" s="609">
        <v>10</v>
      </c>
      <c r="H113" s="609">
        <v>13</v>
      </c>
      <c r="I113" s="610" t="s">
        <v>459</v>
      </c>
    </row>
    <row r="114" spans="3:9" x14ac:dyDescent="0.2">
      <c r="C114" s="606" t="s">
        <v>365</v>
      </c>
      <c r="D114" s="607" t="s">
        <v>366</v>
      </c>
      <c r="E114" s="608" t="s">
        <v>258</v>
      </c>
      <c r="F114" s="608">
        <v>2.75</v>
      </c>
      <c r="G114" s="609">
        <v>10</v>
      </c>
      <c r="H114" s="609">
        <v>13</v>
      </c>
      <c r="I114" s="610" t="s">
        <v>459</v>
      </c>
    </row>
    <row r="115" spans="3:9" x14ac:dyDescent="0.2">
      <c r="C115" s="606" t="s">
        <v>339</v>
      </c>
      <c r="D115" s="607" t="s">
        <v>352</v>
      </c>
      <c r="E115" s="608" t="s">
        <v>353</v>
      </c>
      <c r="F115" s="608">
        <v>2.4</v>
      </c>
      <c r="G115" s="609">
        <v>10</v>
      </c>
      <c r="H115" s="609">
        <v>13</v>
      </c>
      <c r="I115" s="610" t="s">
        <v>459</v>
      </c>
    </row>
    <row r="116" spans="3:9" x14ac:dyDescent="0.2">
      <c r="C116" s="606" t="s">
        <v>367</v>
      </c>
      <c r="D116" s="607" t="s">
        <v>368</v>
      </c>
      <c r="E116" s="608" t="s">
        <v>258</v>
      </c>
      <c r="F116" s="608">
        <v>2.75</v>
      </c>
      <c r="G116" s="609">
        <v>10</v>
      </c>
      <c r="H116" s="609">
        <v>13</v>
      </c>
      <c r="I116" s="610" t="s">
        <v>459</v>
      </c>
    </row>
    <row r="117" spans="3:9" x14ac:dyDescent="0.2">
      <c r="C117" s="606" t="s">
        <v>354</v>
      </c>
      <c r="D117" s="607" t="s">
        <v>355</v>
      </c>
      <c r="E117" s="608" t="s">
        <v>356</v>
      </c>
      <c r="F117" s="608">
        <v>4.4000000000000004</v>
      </c>
      <c r="G117" s="609">
        <v>10</v>
      </c>
      <c r="H117" s="609">
        <v>13</v>
      </c>
      <c r="I117" s="610" t="s">
        <v>459</v>
      </c>
    </row>
    <row r="118" spans="3:9" x14ac:dyDescent="0.2">
      <c r="C118" s="606" t="s">
        <v>357</v>
      </c>
      <c r="D118" s="607" t="s">
        <v>358</v>
      </c>
      <c r="E118" s="608" t="s">
        <v>359</v>
      </c>
      <c r="F118" s="608">
        <v>3.3</v>
      </c>
      <c r="G118" s="609">
        <v>10</v>
      </c>
      <c r="H118" s="609">
        <v>13</v>
      </c>
      <c r="I118" s="610" t="s">
        <v>459</v>
      </c>
    </row>
    <row r="119" spans="3:9" x14ac:dyDescent="0.2">
      <c r="C119" s="606" t="s">
        <v>360</v>
      </c>
      <c r="D119" s="607" t="s">
        <v>361</v>
      </c>
      <c r="E119" s="608" t="s">
        <v>164</v>
      </c>
      <c r="F119" s="608">
        <v>2.4</v>
      </c>
      <c r="G119" s="609">
        <v>10</v>
      </c>
      <c r="H119" s="609">
        <v>13</v>
      </c>
      <c r="I119" s="610" t="s">
        <v>459</v>
      </c>
    </row>
    <row r="120" spans="3:9" x14ac:dyDescent="0.2">
      <c r="C120" s="606" t="s">
        <v>461</v>
      </c>
      <c r="D120" s="607"/>
      <c r="E120" s="608" t="s">
        <v>66</v>
      </c>
      <c r="F120" s="608">
        <v>2.2000000000000002</v>
      </c>
      <c r="G120" s="609">
        <v>10</v>
      </c>
      <c r="H120" s="609">
        <v>14</v>
      </c>
      <c r="I120" s="610" t="s">
        <v>462</v>
      </c>
    </row>
    <row r="121" spans="3:9" x14ac:dyDescent="0.2">
      <c r="C121" s="606" t="s">
        <v>463</v>
      </c>
      <c r="D121" s="607"/>
      <c r="E121" s="608" t="s">
        <v>66</v>
      </c>
      <c r="F121" s="608">
        <v>2.2000000000000002</v>
      </c>
      <c r="G121" s="609">
        <v>10</v>
      </c>
      <c r="H121" s="609">
        <v>14</v>
      </c>
      <c r="I121" s="610" t="s">
        <v>462</v>
      </c>
    </row>
    <row r="122" spans="3:9" x14ac:dyDescent="0.2">
      <c r="C122" s="606" t="s">
        <v>377</v>
      </c>
      <c r="D122" s="607"/>
      <c r="E122" s="608" t="s">
        <v>66</v>
      </c>
      <c r="F122" s="608">
        <v>3.3</v>
      </c>
      <c r="G122" s="609">
        <v>10</v>
      </c>
      <c r="H122" s="609">
        <v>14</v>
      </c>
      <c r="I122" s="610" t="s">
        <v>462</v>
      </c>
    </row>
    <row r="123" spans="3:9" x14ac:dyDescent="0.2">
      <c r="C123" s="606" t="s">
        <v>464</v>
      </c>
      <c r="D123" s="607"/>
      <c r="E123" s="608" t="s">
        <v>66</v>
      </c>
      <c r="F123" s="608">
        <v>2</v>
      </c>
      <c r="G123" s="609">
        <v>10</v>
      </c>
      <c r="H123" s="609">
        <v>14</v>
      </c>
      <c r="I123" s="610" t="s">
        <v>462</v>
      </c>
    </row>
    <row r="124" spans="3:9" x14ac:dyDescent="0.2">
      <c r="C124" s="606" t="s">
        <v>465</v>
      </c>
      <c r="D124" s="607"/>
      <c r="E124" s="608" t="s">
        <v>66</v>
      </c>
      <c r="F124" s="608">
        <v>2.2000000000000002</v>
      </c>
      <c r="G124" s="609">
        <v>10</v>
      </c>
      <c r="H124" s="609">
        <v>14</v>
      </c>
      <c r="I124" s="610" t="s">
        <v>462</v>
      </c>
    </row>
    <row r="125" spans="3:9" x14ac:dyDescent="0.2">
      <c r="C125" s="606" t="s">
        <v>466</v>
      </c>
      <c r="D125" s="607"/>
      <c r="E125" s="608" t="s">
        <v>66</v>
      </c>
      <c r="F125" s="608">
        <v>2</v>
      </c>
      <c r="G125" s="609">
        <v>10</v>
      </c>
      <c r="H125" s="609">
        <v>14</v>
      </c>
      <c r="I125" s="610" t="s">
        <v>462</v>
      </c>
    </row>
    <row r="126" spans="3:9" x14ac:dyDescent="0.2">
      <c r="C126" s="606" t="s">
        <v>467</v>
      </c>
      <c r="D126" s="607"/>
      <c r="E126" s="608" t="s">
        <v>66</v>
      </c>
      <c r="F126" s="608">
        <v>2</v>
      </c>
      <c r="G126" s="609">
        <v>10</v>
      </c>
      <c r="H126" s="609">
        <v>14</v>
      </c>
      <c r="I126" s="610" t="s">
        <v>462</v>
      </c>
    </row>
    <row r="127" spans="3:9" x14ac:dyDescent="0.2">
      <c r="C127" s="606" t="s">
        <v>468</v>
      </c>
      <c r="D127" s="607"/>
      <c r="E127" s="608" t="s">
        <v>66</v>
      </c>
      <c r="F127" s="608">
        <v>2.2000000000000002</v>
      </c>
      <c r="G127" s="609">
        <v>10</v>
      </c>
      <c r="H127" s="609">
        <v>14</v>
      </c>
      <c r="I127" s="610" t="s">
        <v>462</v>
      </c>
    </row>
    <row r="128" spans="3:9" x14ac:dyDescent="0.2">
      <c r="C128" s="606" t="s">
        <v>380</v>
      </c>
      <c r="D128" s="607" t="s">
        <v>381</v>
      </c>
      <c r="E128" s="608"/>
      <c r="F128" s="608">
        <v>5.8</v>
      </c>
      <c r="G128" s="609">
        <v>10</v>
      </c>
      <c r="H128" s="609">
        <v>15</v>
      </c>
      <c r="I128" s="610" t="s">
        <v>469</v>
      </c>
    </row>
    <row r="129" spans="3:9" x14ac:dyDescent="0.2">
      <c r="C129" s="606" t="s">
        <v>385</v>
      </c>
      <c r="D129" s="607" t="s">
        <v>386</v>
      </c>
      <c r="E129" s="608"/>
      <c r="F129" s="608">
        <v>4.4000000000000004</v>
      </c>
      <c r="G129" s="609">
        <v>10</v>
      </c>
      <c r="H129" s="609">
        <v>15</v>
      </c>
      <c r="I129" s="610" t="s">
        <v>469</v>
      </c>
    </row>
    <row r="130" spans="3:9" x14ac:dyDescent="0.2">
      <c r="C130" s="606" t="s">
        <v>410</v>
      </c>
      <c r="D130" s="607" t="s">
        <v>411</v>
      </c>
      <c r="E130" s="608"/>
      <c r="F130" s="608">
        <v>6.6</v>
      </c>
      <c r="G130" s="609">
        <v>10</v>
      </c>
      <c r="H130" s="609">
        <v>15</v>
      </c>
      <c r="I130" s="610" t="s">
        <v>469</v>
      </c>
    </row>
    <row r="131" spans="3:9" x14ac:dyDescent="0.2">
      <c r="C131" s="606" t="s">
        <v>408</v>
      </c>
      <c r="D131" s="607" t="s">
        <v>409</v>
      </c>
      <c r="E131" s="608"/>
      <c r="F131" s="608">
        <v>6.6</v>
      </c>
      <c r="G131" s="609">
        <v>10</v>
      </c>
      <c r="H131" s="609">
        <v>15</v>
      </c>
      <c r="I131" s="610" t="s">
        <v>469</v>
      </c>
    </row>
    <row r="132" spans="3:9" x14ac:dyDescent="0.2">
      <c r="C132" s="606" t="s">
        <v>404</v>
      </c>
      <c r="D132" s="607" t="s">
        <v>405</v>
      </c>
      <c r="E132" s="608"/>
      <c r="F132" s="608">
        <v>7.7</v>
      </c>
      <c r="G132" s="609">
        <v>10</v>
      </c>
      <c r="H132" s="609">
        <v>15</v>
      </c>
      <c r="I132" s="610" t="s">
        <v>469</v>
      </c>
    </row>
    <row r="133" spans="3:9" x14ac:dyDescent="0.2">
      <c r="C133" s="606" t="s">
        <v>383</v>
      </c>
      <c r="D133" s="607" t="s">
        <v>384</v>
      </c>
      <c r="E133" s="608"/>
      <c r="F133" s="608">
        <v>4.4000000000000004</v>
      </c>
      <c r="G133" s="609">
        <v>10</v>
      </c>
      <c r="H133" s="609">
        <v>15</v>
      </c>
      <c r="I133" s="610" t="s">
        <v>469</v>
      </c>
    </row>
    <row r="134" spans="3:9" x14ac:dyDescent="0.2">
      <c r="C134" s="606" t="s">
        <v>398</v>
      </c>
      <c r="D134" s="607" t="s">
        <v>399</v>
      </c>
      <c r="E134" s="608"/>
      <c r="F134" s="608">
        <v>5</v>
      </c>
      <c r="G134" s="609">
        <v>10</v>
      </c>
      <c r="H134" s="609">
        <v>15</v>
      </c>
      <c r="I134" s="610" t="s">
        <v>469</v>
      </c>
    </row>
    <row r="135" spans="3:9" x14ac:dyDescent="0.2">
      <c r="C135" s="606" t="s">
        <v>391</v>
      </c>
      <c r="D135" s="607" t="s">
        <v>392</v>
      </c>
      <c r="E135" s="608"/>
      <c r="F135" s="608">
        <v>4.2</v>
      </c>
      <c r="G135" s="609">
        <v>10</v>
      </c>
      <c r="H135" s="609">
        <v>15</v>
      </c>
      <c r="I135" s="610" t="s">
        <v>469</v>
      </c>
    </row>
    <row r="136" spans="3:9" x14ac:dyDescent="0.2">
      <c r="C136" s="606" t="s">
        <v>400</v>
      </c>
      <c r="D136" s="607" t="s">
        <v>401</v>
      </c>
      <c r="E136" s="608"/>
      <c r="F136" s="608">
        <v>5</v>
      </c>
      <c r="G136" s="609">
        <v>10</v>
      </c>
      <c r="H136" s="609">
        <v>15</v>
      </c>
      <c r="I136" s="610" t="s">
        <v>469</v>
      </c>
    </row>
    <row r="137" spans="3:9" x14ac:dyDescent="0.2">
      <c r="C137" s="606" t="s">
        <v>402</v>
      </c>
      <c r="D137" s="607" t="s">
        <v>403</v>
      </c>
      <c r="E137" s="608"/>
      <c r="F137" s="608">
        <v>6.6</v>
      </c>
      <c r="G137" s="609">
        <v>10</v>
      </c>
      <c r="H137" s="609">
        <v>15</v>
      </c>
      <c r="I137" s="610" t="s">
        <v>469</v>
      </c>
    </row>
    <row r="138" spans="3:9" x14ac:dyDescent="0.2">
      <c r="C138" s="606" t="s">
        <v>396</v>
      </c>
      <c r="D138" s="607" t="s">
        <v>397</v>
      </c>
      <c r="E138" s="608"/>
      <c r="F138" s="608">
        <v>6</v>
      </c>
      <c r="G138" s="609">
        <v>10</v>
      </c>
      <c r="H138" s="609">
        <v>15</v>
      </c>
      <c r="I138" s="610" t="s">
        <v>469</v>
      </c>
    </row>
    <row r="139" spans="3:9" x14ac:dyDescent="0.2">
      <c r="C139" s="606" t="s">
        <v>382</v>
      </c>
      <c r="D139" s="607"/>
      <c r="E139" s="608"/>
      <c r="F139" s="608">
        <v>3.5</v>
      </c>
      <c r="G139" s="609">
        <v>10</v>
      </c>
      <c r="H139" s="609">
        <v>15</v>
      </c>
      <c r="I139" s="610" t="s">
        <v>469</v>
      </c>
    </row>
    <row r="140" spans="3:9" x14ac:dyDescent="0.2">
      <c r="C140" s="606" t="s">
        <v>406</v>
      </c>
      <c r="D140" s="607" t="s">
        <v>407</v>
      </c>
      <c r="E140" s="608"/>
      <c r="F140" s="608">
        <v>6.6</v>
      </c>
      <c r="G140" s="609">
        <v>10</v>
      </c>
      <c r="H140" s="609">
        <v>15</v>
      </c>
      <c r="I140" s="610" t="s">
        <v>469</v>
      </c>
    </row>
    <row r="141" spans="3:9" x14ac:dyDescent="0.2">
      <c r="C141" s="606" t="s">
        <v>387</v>
      </c>
      <c r="D141" s="607" t="s">
        <v>388</v>
      </c>
      <c r="E141" s="608"/>
      <c r="F141" s="608">
        <v>4.4000000000000004</v>
      </c>
      <c r="G141" s="609">
        <v>10</v>
      </c>
      <c r="H141" s="609">
        <v>15</v>
      </c>
      <c r="I141" s="610" t="s">
        <v>469</v>
      </c>
    </row>
    <row r="142" spans="3:9" x14ac:dyDescent="0.2">
      <c r="C142" s="606" t="s">
        <v>393</v>
      </c>
      <c r="D142" s="607" t="s">
        <v>394</v>
      </c>
      <c r="E142" s="608"/>
      <c r="F142" s="608">
        <v>5.5</v>
      </c>
      <c r="G142" s="609">
        <v>10</v>
      </c>
      <c r="H142" s="609">
        <v>15</v>
      </c>
      <c r="I142" s="610" t="s">
        <v>469</v>
      </c>
    </row>
    <row r="143" spans="3:9" x14ac:dyDescent="0.2">
      <c r="C143" s="606" t="s">
        <v>389</v>
      </c>
      <c r="D143" s="607"/>
      <c r="E143" s="608"/>
      <c r="F143" s="608">
        <v>2</v>
      </c>
      <c r="G143" s="609">
        <v>10</v>
      </c>
      <c r="H143" s="609">
        <v>15</v>
      </c>
      <c r="I143" s="610" t="s">
        <v>469</v>
      </c>
    </row>
    <row r="144" spans="3:9" x14ac:dyDescent="0.2">
      <c r="C144" s="606" t="s">
        <v>470</v>
      </c>
      <c r="D144" s="607"/>
      <c r="E144" s="608"/>
      <c r="F144" s="608">
        <v>2.29</v>
      </c>
      <c r="G144" s="609">
        <v>10</v>
      </c>
      <c r="H144" s="609">
        <v>16</v>
      </c>
      <c r="I144" s="610" t="s">
        <v>471</v>
      </c>
    </row>
    <row r="145" spans="3:9" x14ac:dyDescent="0.2">
      <c r="C145" s="606" t="s">
        <v>472</v>
      </c>
      <c r="D145" s="607"/>
      <c r="E145" s="608"/>
      <c r="F145" s="608">
        <v>3.2</v>
      </c>
      <c r="G145" s="609">
        <v>10</v>
      </c>
      <c r="H145" s="609">
        <v>16</v>
      </c>
      <c r="I145" s="610" t="s">
        <v>471</v>
      </c>
    </row>
    <row r="146" spans="3:9" x14ac:dyDescent="0.2">
      <c r="C146" s="606" t="s">
        <v>473</v>
      </c>
      <c r="D146" s="607"/>
      <c r="E146" s="608"/>
      <c r="F146" s="608">
        <v>7.8</v>
      </c>
      <c r="G146" s="609">
        <v>10</v>
      </c>
      <c r="H146" s="609">
        <v>16</v>
      </c>
      <c r="I146" s="610" t="s">
        <v>471</v>
      </c>
    </row>
    <row r="147" spans="3:9" x14ac:dyDescent="0.2">
      <c r="C147" s="606" t="s">
        <v>474</v>
      </c>
      <c r="D147" s="607"/>
      <c r="E147" s="608"/>
      <c r="F147" s="608">
        <v>1.72</v>
      </c>
      <c r="G147" s="609">
        <v>10</v>
      </c>
      <c r="H147" s="609">
        <v>17</v>
      </c>
      <c r="I147" s="610" t="s">
        <v>475</v>
      </c>
    </row>
    <row r="148" spans="3:9" x14ac:dyDescent="0.2">
      <c r="C148" s="606" t="s">
        <v>476</v>
      </c>
      <c r="D148" s="607"/>
      <c r="E148" s="608"/>
      <c r="F148" s="608">
        <v>1.49</v>
      </c>
      <c r="G148" s="609">
        <v>10</v>
      </c>
      <c r="H148" s="609">
        <v>17</v>
      </c>
      <c r="I148" s="610" t="s">
        <v>475</v>
      </c>
    </row>
    <row r="149" spans="3:9" x14ac:dyDescent="0.2">
      <c r="C149" s="606" t="s">
        <v>477</v>
      </c>
      <c r="D149" s="607"/>
      <c r="E149" s="608"/>
      <c r="F149" s="608">
        <v>2.5</v>
      </c>
      <c r="G149" s="609">
        <v>10</v>
      </c>
      <c r="H149" s="609">
        <v>17</v>
      </c>
      <c r="I149" s="610" t="s">
        <v>475</v>
      </c>
    </row>
    <row r="150" spans="3:9" x14ac:dyDescent="0.2">
      <c r="C150" s="606" t="s">
        <v>478</v>
      </c>
      <c r="D150" s="607"/>
      <c r="E150" s="608"/>
      <c r="F150" s="608">
        <v>4.17</v>
      </c>
      <c r="G150" s="609">
        <v>10</v>
      </c>
      <c r="H150" s="609">
        <v>17</v>
      </c>
      <c r="I150" s="610" t="s">
        <v>475</v>
      </c>
    </row>
    <row r="151" spans="3:9" x14ac:dyDescent="0.2">
      <c r="C151" s="606" t="s">
        <v>479</v>
      </c>
      <c r="D151" s="607"/>
      <c r="E151" s="608"/>
      <c r="F151" s="608">
        <v>2.92</v>
      </c>
      <c r="G151" s="609">
        <v>10</v>
      </c>
      <c r="H151" s="609">
        <v>17</v>
      </c>
      <c r="I151" s="610" t="s">
        <v>475</v>
      </c>
    </row>
    <row r="152" spans="3:9" x14ac:dyDescent="0.2">
      <c r="C152" s="606" t="s">
        <v>480</v>
      </c>
      <c r="D152" s="607"/>
      <c r="E152" s="608"/>
      <c r="F152" s="608">
        <v>0.5</v>
      </c>
      <c r="G152" s="609">
        <v>20</v>
      </c>
      <c r="H152" s="609">
        <v>18</v>
      </c>
      <c r="I152" s="610" t="s">
        <v>481</v>
      </c>
    </row>
    <row r="153" spans="3:9" x14ac:dyDescent="0.2">
      <c r="C153" s="606" t="s">
        <v>482</v>
      </c>
      <c r="D153" s="607"/>
      <c r="E153" s="608"/>
      <c r="F153" s="608">
        <v>0.5</v>
      </c>
      <c r="G153" s="609">
        <v>20</v>
      </c>
      <c r="H153" s="609">
        <v>18</v>
      </c>
      <c r="I153" s="610" t="s">
        <v>481</v>
      </c>
    </row>
    <row r="154" spans="3:9" x14ac:dyDescent="0.2">
      <c r="C154" s="606" t="s">
        <v>483</v>
      </c>
      <c r="D154" s="607"/>
      <c r="E154" s="608"/>
      <c r="F154" s="608">
        <v>0.3</v>
      </c>
      <c r="G154" s="609">
        <v>20</v>
      </c>
      <c r="H154" s="609">
        <v>18</v>
      </c>
      <c r="I154" s="610" t="s">
        <v>481</v>
      </c>
    </row>
    <row r="155" spans="3:9" x14ac:dyDescent="0.2">
      <c r="C155" s="606" t="s">
        <v>484</v>
      </c>
      <c r="D155" s="607"/>
      <c r="E155" s="608"/>
      <c r="F155" s="608">
        <v>13.2</v>
      </c>
      <c r="G155" s="609">
        <v>20</v>
      </c>
      <c r="H155" s="609">
        <v>18</v>
      </c>
      <c r="I155" s="610" t="s">
        <v>481</v>
      </c>
    </row>
    <row r="156" spans="3:9" x14ac:dyDescent="0.2">
      <c r="C156" s="606" t="s">
        <v>485</v>
      </c>
      <c r="D156" s="607"/>
      <c r="E156" s="608"/>
      <c r="F156" s="608">
        <v>15</v>
      </c>
      <c r="G156" s="609">
        <v>20</v>
      </c>
      <c r="H156" s="609">
        <v>18</v>
      </c>
      <c r="I156" s="610" t="s">
        <v>481</v>
      </c>
    </row>
    <row r="157" spans="3:9" x14ac:dyDescent="0.2">
      <c r="C157" s="606" t="s">
        <v>486</v>
      </c>
      <c r="D157" s="607"/>
      <c r="E157" s="608"/>
      <c r="F157" s="608">
        <v>0.72</v>
      </c>
      <c r="G157" s="609">
        <v>20</v>
      </c>
      <c r="H157" s="609">
        <v>18</v>
      </c>
      <c r="I157" s="610" t="s">
        <v>481</v>
      </c>
    </row>
    <row r="158" spans="3:9" x14ac:dyDescent="0.2">
      <c r="C158" s="606" t="s">
        <v>487</v>
      </c>
      <c r="D158" s="607"/>
      <c r="E158" s="608"/>
      <c r="F158" s="608">
        <v>1.65</v>
      </c>
      <c r="G158" s="609">
        <v>20</v>
      </c>
      <c r="H158" s="609">
        <v>19</v>
      </c>
      <c r="I158" s="610" t="s">
        <v>481</v>
      </c>
    </row>
    <row r="159" spans="3:9" x14ac:dyDescent="0.2">
      <c r="C159" s="606" t="s">
        <v>488</v>
      </c>
      <c r="D159" s="607"/>
      <c r="E159" s="608"/>
      <c r="F159" s="608">
        <v>0.74</v>
      </c>
      <c r="G159" s="609">
        <v>20</v>
      </c>
      <c r="H159" s="609">
        <v>19</v>
      </c>
      <c r="I159" s="610" t="s">
        <v>412</v>
      </c>
    </row>
    <row r="160" spans="3:9" x14ac:dyDescent="0.2">
      <c r="C160" s="606" t="s">
        <v>489</v>
      </c>
      <c r="D160" s="607"/>
      <c r="E160" s="608"/>
      <c r="F160" s="608">
        <v>0</v>
      </c>
      <c r="G160" s="609">
        <v>20</v>
      </c>
      <c r="H160" s="609">
        <v>19</v>
      </c>
      <c r="I160" s="610" t="s">
        <v>412</v>
      </c>
    </row>
    <row r="161" spans="3:9" x14ac:dyDescent="0.2">
      <c r="C161" s="606" t="s">
        <v>490</v>
      </c>
      <c r="D161" s="607"/>
      <c r="E161" s="608"/>
      <c r="F161" s="608">
        <v>0</v>
      </c>
      <c r="G161" s="609">
        <v>20</v>
      </c>
      <c r="H161" s="609">
        <v>19</v>
      </c>
      <c r="I161" s="610" t="s">
        <v>412</v>
      </c>
    </row>
    <row r="162" spans="3:9" x14ac:dyDescent="0.2">
      <c r="C162" s="606" t="s">
        <v>412</v>
      </c>
      <c r="D162" s="607"/>
      <c r="E162" s="608"/>
      <c r="F162" s="608">
        <v>30</v>
      </c>
      <c r="G162" s="609">
        <v>20</v>
      </c>
      <c r="H162" s="609">
        <v>19</v>
      </c>
      <c r="I162" s="610" t="s">
        <v>412</v>
      </c>
    </row>
    <row r="163" spans="3:9" x14ac:dyDescent="0.2">
      <c r="C163" s="606" t="s">
        <v>491</v>
      </c>
      <c r="D163" s="607"/>
      <c r="E163" s="608"/>
      <c r="F163" s="608">
        <v>6</v>
      </c>
      <c r="G163" s="609">
        <v>20</v>
      </c>
      <c r="H163" s="609">
        <v>20</v>
      </c>
      <c r="I163" s="610" t="s">
        <v>491</v>
      </c>
    </row>
    <row r="164" spans="3:9" x14ac:dyDescent="0.2">
      <c r="C164" s="606" t="s">
        <v>492</v>
      </c>
      <c r="D164" s="607"/>
      <c r="E164" s="608"/>
      <c r="F164" s="608">
        <v>0</v>
      </c>
      <c r="G164" s="609">
        <v>20</v>
      </c>
      <c r="H164" s="609">
        <v>20</v>
      </c>
      <c r="I164" s="610" t="s">
        <v>491</v>
      </c>
    </row>
    <row r="165" spans="3:9" x14ac:dyDescent="0.2">
      <c r="C165" s="606" t="s">
        <v>493</v>
      </c>
      <c r="D165" s="607"/>
      <c r="E165" s="608"/>
      <c r="F165" s="608">
        <v>0</v>
      </c>
      <c r="G165" s="609">
        <v>10</v>
      </c>
      <c r="H165" s="609">
        <v>21</v>
      </c>
      <c r="I165" s="610" t="s">
        <v>494</v>
      </c>
    </row>
    <row r="166" spans="3:9" x14ac:dyDescent="0.2">
      <c r="C166" s="606" t="s">
        <v>495</v>
      </c>
      <c r="D166" s="607"/>
      <c r="E166" s="608"/>
      <c r="F166" s="608">
        <v>4.4000000000000004</v>
      </c>
      <c r="G166" s="609">
        <v>0</v>
      </c>
      <c r="H166" s="609">
        <v>23</v>
      </c>
      <c r="I166" s="610" t="s">
        <v>496</v>
      </c>
    </row>
    <row r="167" spans="3:9" x14ac:dyDescent="0.2">
      <c r="C167" s="606" t="s">
        <v>497</v>
      </c>
      <c r="D167" s="607"/>
      <c r="E167" s="608"/>
      <c r="F167" s="608">
        <v>0</v>
      </c>
      <c r="G167" s="609">
        <v>0</v>
      </c>
      <c r="H167" s="609">
        <v>23</v>
      </c>
      <c r="I167" s="610" t="s">
        <v>496</v>
      </c>
    </row>
    <row r="168" spans="3:9" x14ac:dyDescent="0.2">
      <c r="C168" s="606" t="s">
        <v>498</v>
      </c>
      <c r="D168" s="607"/>
      <c r="E168" s="608"/>
      <c r="F168" s="608">
        <v>0</v>
      </c>
      <c r="G168" s="609">
        <v>0</v>
      </c>
      <c r="H168" s="609">
        <v>23</v>
      </c>
      <c r="I168" s="610" t="s">
        <v>496</v>
      </c>
    </row>
    <row r="169" spans="3:9" x14ac:dyDescent="0.2">
      <c r="C169" s="606" t="s">
        <v>499</v>
      </c>
      <c r="D169" s="607"/>
      <c r="E169" s="608"/>
      <c r="F169" s="608">
        <v>165</v>
      </c>
      <c r="G169" s="609">
        <v>10</v>
      </c>
      <c r="H169" s="609">
        <v>24</v>
      </c>
      <c r="I169" s="610" t="s">
        <v>500</v>
      </c>
    </row>
    <row r="170" spans="3:9" x14ac:dyDescent="0.2">
      <c r="C170" s="606" t="s">
        <v>501</v>
      </c>
      <c r="D170" s="607"/>
      <c r="E170" s="608"/>
      <c r="F170" s="608">
        <v>2.6</v>
      </c>
      <c r="G170" s="609">
        <v>10</v>
      </c>
      <c r="H170" s="609">
        <v>24</v>
      </c>
      <c r="I170" s="610" t="s">
        <v>500</v>
      </c>
    </row>
    <row r="171" spans="3:9" x14ac:dyDescent="0.2">
      <c r="C171" s="606" t="s">
        <v>502</v>
      </c>
      <c r="D171" s="607"/>
      <c r="E171" s="608"/>
      <c r="F171" s="608">
        <v>35</v>
      </c>
      <c r="G171" s="609">
        <v>10</v>
      </c>
      <c r="H171" s="609">
        <v>24</v>
      </c>
      <c r="I171" s="610" t="s">
        <v>500</v>
      </c>
    </row>
    <row r="172" spans="3:9" x14ac:dyDescent="0.2">
      <c r="C172" s="606" t="s">
        <v>503</v>
      </c>
      <c r="D172" s="607"/>
      <c r="E172" s="608"/>
      <c r="F172" s="608">
        <v>5</v>
      </c>
      <c r="G172" s="609">
        <v>10</v>
      </c>
      <c r="H172" s="609">
        <v>24</v>
      </c>
      <c r="I172" s="610" t="s">
        <v>500</v>
      </c>
    </row>
    <row r="173" spans="3:9" x14ac:dyDescent="0.2">
      <c r="C173" s="606" t="s">
        <v>504</v>
      </c>
      <c r="D173" s="607" t="s">
        <v>505</v>
      </c>
      <c r="E173" s="608"/>
      <c r="F173" s="608">
        <v>8.1999999999999993</v>
      </c>
      <c r="G173" s="609">
        <v>10</v>
      </c>
      <c r="H173" s="609">
        <v>24</v>
      </c>
      <c r="I173" s="610" t="s">
        <v>500</v>
      </c>
    </row>
    <row r="174" spans="3:9" x14ac:dyDescent="0.2">
      <c r="C174" s="606" t="s">
        <v>506</v>
      </c>
      <c r="D174" s="607"/>
      <c r="E174" s="608" t="s">
        <v>507</v>
      </c>
      <c r="F174" s="608">
        <v>2.5</v>
      </c>
      <c r="G174" s="609">
        <v>10</v>
      </c>
      <c r="H174" s="609">
        <v>24</v>
      </c>
      <c r="I174" s="610" t="s">
        <v>500</v>
      </c>
    </row>
    <row r="175" spans="3:9" x14ac:dyDescent="0.2">
      <c r="C175" s="606" t="s">
        <v>508</v>
      </c>
      <c r="D175" s="607"/>
      <c r="E175" s="608"/>
      <c r="F175" s="608">
        <v>10</v>
      </c>
      <c r="G175" s="609">
        <v>10</v>
      </c>
      <c r="H175" s="609">
        <v>24</v>
      </c>
      <c r="I175" s="610" t="s">
        <v>500</v>
      </c>
    </row>
    <row r="176" spans="3:9" x14ac:dyDescent="0.2">
      <c r="C176" s="606" t="s">
        <v>509</v>
      </c>
      <c r="D176" s="607" t="s">
        <v>510</v>
      </c>
      <c r="E176" s="608"/>
      <c r="F176" s="608">
        <v>6</v>
      </c>
      <c r="G176" s="609">
        <v>10</v>
      </c>
      <c r="H176" s="609">
        <v>24</v>
      </c>
      <c r="I176" s="610" t="s">
        <v>500</v>
      </c>
    </row>
    <row r="177" spans="3:9" x14ac:dyDescent="0.2">
      <c r="C177" s="606" t="s">
        <v>511</v>
      </c>
      <c r="D177" s="607"/>
      <c r="E177" s="608"/>
      <c r="F177" s="608">
        <v>4.2</v>
      </c>
      <c r="G177" s="609">
        <v>10</v>
      </c>
      <c r="H177" s="609">
        <v>24</v>
      </c>
      <c r="I177" s="610" t="s">
        <v>500</v>
      </c>
    </row>
    <row r="178" spans="3:9" x14ac:dyDescent="0.2">
      <c r="C178" s="606" t="s">
        <v>512</v>
      </c>
      <c r="D178" s="607"/>
      <c r="E178" s="608"/>
      <c r="F178" s="608">
        <v>500</v>
      </c>
      <c r="G178" s="609">
        <v>10</v>
      </c>
      <c r="H178" s="609">
        <v>24</v>
      </c>
      <c r="I178" s="610" t="s">
        <v>500</v>
      </c>
    </row>
    <row r="179" spans="3:9" x14ac:dyDescent="0.2">
      <c r="C179" s="606" t="s">
        <v>424</v>
      </c>
      <c r="D179" s="607" t="s">
        <v>513</v>
      </c>
      <c r="E179" s="608"/>
      <c r="F179" s="608">
        <v>7.5</v>
      </c>
      <c r="G179" s="609">
        <v>10</v>
      </c>
      <c r="H179" s="609">
        <v>24</v>
      </c>
      <c r="I179" s="610" t="s">
        <v>500</v>
      </c>
    </row>
    <row r="180" spans="3:9" x14ac:dyDescent="0.2">
      <c r="C180" s="606" t="s">
        <v>514</v>
      </c>
      <c r="D180" s="607"/>
      <c r="E180" s="608"/>
      <c r="F180" s="608">
        <v>1.3</v>
      </c>
      <c r="G180" s="609">
        <v>10</v>
      </c>
      <c r="H180" s="609">
        <v>24</v>
      </c>
      <c r="I180" s="610" t="s">
        <v>500</v>
      </c>
    </row>
    <row r="181" spans="3:9" x14ac:dyDescent="0.2">
      <c r="C181" s="606" t="s">
        <v>515</v>
      </c>
      <c r="D181" s="607" t="s">
        <v>516</v>
      </c>
      <c r="E181" s="608" t="s">
        <v>66</v>
      </c>
      <c r="F181" s="608">
        <v>9.35</v>
      </c>
      <c r="G181" s="609">
        <v>10</v>
      </c>
      <c r="H181" s="609">
        <v>24</v>
      </c>
      <c r="I181" s="610" t="s">
        <v>500</v>
      </c>
    </row>
    <row r="182" spans="3:9" x14ac:dyDescent="0.2">
      <c r="C182" s="606" t="s">
        <v>517</v>
      </c>
      <c r="D182" s="607"/>
      <c r="E182" s="608" t="s">
        <v>518</v>
      </c>
      <c r="F182" s="608">
        <v>11</v>
      </c>
      <c r="G182" s="609">
        <v>10</v>
      </c>
      <c r="H182" s="609">
        <v>24</v>
      </c>
      <c r="I182" s="610" t="s">
        <v>500</v>
      </c>
    </row>
    <row r="183" spans="3:9" x14ac:dyDescent="0.2">
      <c r="C183" s="606" t="s">
        <v>519</v>
      </c>
      <c r="D183" s="607"/>
      <c r="E183" s="608" t="s">
        <v>520</v>
      </c>
      <c r="F183" s="608">
        <v>4.95</v>
      </c>
      <c r="G183" s="609">
        <v>10</v>
      </c>
      <c r="H183" s="609">
        <v>24</v>
      </c>
      <c r="I183" s="610" t="s">
        <v>500</v>
      </c>
    </row>
    <row r="184" spans="3:9" x14ac:dyDescent="0.2">
      <c r="C184" s="606" t="s">
        <v>521</v>
      </c>
      <c r="D184" s="607" t="s">
        <v>522</v>
      </c>
      <c r="E184" s="608"/>
      <c r="F184" s="608">
        <v>8.5</v>
      </c>
      <c r="G184" s="609">
        <v>10</v>
      </c>
      <c r="H184" s="609">
        <v>24</v>
      </c>
      <c r="I184" s="610" t="s">
        <v>500</v>
      </c>
    </row>
    <row r="185" spans="3:9" x14ac:dyDescent="0.2">
      <c r="C185" s="606" t="s">
        <v>523</v>
      </c>
      <c r="D185" s="607"/>
      <c r="E185" s="608"/>
      <c r="F185" s="608">
        <v>6.9</v>
      </c>
      <c r="G185" s="609">
        <v>10</v>
      </c>
      <c r="H185" s="609">
        <v>24</v>
      </c>
      <c r="I185" s="610" t="s">
        <v>500</v>
      </c>
    </row>
    <row r="186" spans="3:9" x14ac:dyDescent="0.2">
      <c r="C186" s="606" t="s">
        <v>524</v>
      </c>
      <c r="D186" s="607"/>
      <c r="E186" s="608"/>
      <c r="F186" s="608">
        <v>4</v>
      </c>
      <c r="G186" s="609">
        <v>10</v>
      </c>
      <c r="H186" s="609">
        <v>24</v>
      </c>
      <c r="I186" s="610" t="s">
        <v>500</v>
      </c>
    </row>
    <row r="187" spans="3:9" x14ac:dyDescent="0.2">
      <c r="C187" s="606" t="s">
        <v>525</v>
      </c>
      <c r="D187" s="607"/>
      <c r="E187" s="608" t="s">
        <v>423</v>
      </c>
      <c r="F187" s="608">
        <v>4.62</v>
      </c>
      <c r="G187" s="609">
        <v>10</v>
      </c>
      <c r="H187" s="609">
        <v>24</v>
      </c>
      <c r="I187" s="610" t="s">
        <v>500</v>
      </c>
    </row>
    <row r="188" spans="3:9" x14ac:dyDescent="0.2">
      <c r="C188" s="606" t="s">
        <v>526</v>
      </c>
      <c r="D188" s="607" t="s">
        <v>527</v>
      </c>
      <c r="E188" s="608"/>
      <c r="F188" s="608">
        <v>8.5</v>
      </c>
      <c r="G188" s="609">
        <v>10</v>
      </c>
      <c r="H188" s="609">
        <v>24</v>
      </c>
      <c r="I188" s="610" t="s">
        <v>500</v>
      </c>
    </row>
    <row r="189" spans="3:9" x14ac:dyDescent="0.2">
      <c r="C189" s="606" t="s">
        <v>528</v>
      </c>
      <c r="D189" s="607" t="s">
        <v>529</v>
      </c>
      <c r="E189" s="608"/>
      <c r="F189" s="608">
        <v>8.5</v>
      </c>
      <c r="G189" s="609">
        <v>10</v>
      </c>
      <c r="H189" s="609">
        <v>24</v>
      </c>
      <c r="I189" s="610" t="s">
        <v>500</v>
      </c>
    </row>
    <row r="190" spans="3:9" x14ac:dyDescent="0.2">
      <c r="C190" s="606" t="s">
        <v>530</v>
      </c>
      <c r="D190" s="607"/>
      <c r="E190" s="608"/>
      <c r="F190" s="608">
        <v>2.0499999999999998</v>
      </c>
      <c r="G190" s="609">
        <v>10</v>
      </c>
      <c r="H190" s="609">
        <v>24</v>
      </c>
      <c r="I190" s="610" t="s">
        <v>500</v>
      </c>
    </row>
    <row r="191" spans="3:9" x14ac:dyDescent="0.2">
      <c r="C191" s="606" t="s">
        <v>531</v>
      </c>
      <c r="D191" s="607"/>
      <c r="E191" s="608"/>
      <c r="F191" s="608">
        <v>17</v>
      </c>
      <c r="G191" s="609">
        <v>10</v>
      </c>
      <c r="H191" s="609">
        <v>24</v>
      </c>
      <c r="I191" s="610" t="s">
        <v>500</v>
      </c>
    </row>
    <row r="192" spans="3:9" x14ac:dyDescent="0.2">
      <c r="C192" s="606" t="s">
        <v>532</v>
      </c>
      <c r="D192" s="607"/>
      <c r="E192" s="608"/>
      <c r="F192" s="608">
        <v>25</v>
      </c>
      <c r="G192" s="609">
        <v>10</v>
      </c>
      <c r="H192" s="609">
        <v>24</v>
      </c>
      <c r="I192" s="610" t="s">
        <v>500</v>
      </c>
    </row>
    <row r="193" spans="3:9" x14ac:dyDescent="0.2">
      <c r="C193" s="606" t="s">
        <v>533</v>
      </c>
      <c r="D193" s="607"/>
      <c r="E193" s="608"/>
      <c r="F193" s="608">
        <v>4.2</v>
      </c>
      <c r="G193" s="609">
        <v>10</v>
      </c>
      <c r="H193" s="609">
        <v>24</v>
      </c>
      <c r="I193" s="610" t="s">
        <v>500</v>
      </c>
    </row>
    <row r="194" spans="3:9" x14ac:dyDescent="0.2">
      <c r="C194" s="606" t="s">
        <v>534</v>
      </c>
      <c r="D194" s="607" t="s">
        <v>535</v>
      </c>
      <c r="E194" s="608"/>
      <c r="F194" s="608">
        <v>3.3</v>
      </c>
      <c r="G194" s="609">
        <v>10</v>
      </c>
      <c r="H194" s="609">
        <v>24</v>
      </c>
      <c r="I194" s="610" t="s">
        <v>500</v>
      </c>
    </row>
    <row r="195" spans="3:9" x14ac:dyDescent="0.2">
      <c r="C195" s="606" t="s">
        <v>536</v>
      </c>
      <c r="D195" s="607"/>
      <c r="E195" s="608"/>
      <c r="F195" s="608">
        <v>7.2</v>
      </c>
      <c r="G195" s="609">
        <v>10</v>
      </c>
      <c r="H195" s="609">
        <v>24</v>
      </c>
      <c r="I195" s="610" t="s">
        <v>500</v>
      </c>
    </row>
    <row r="196" spans="3:9" x14ac:dyDescent="0.2">
      <c r="C196" s="606" t="s">
        <v>537</v>
      </c>
      <c r="D196" s="607"/>
      <c r="E196" s="608"/>
      <c r="F196" s="608">
        <v>1.1000000000000001</v>
      </c>
      <c r="G196" s="609">
        <v>10</v>
      </c>
      <c r="H196" s="609">
        <v>24</v>
      </c>
      <c r="I196" s="610" t="s">
        <v>500</v>
      </c>
    </row>
    <row r="197" spans="3:9" x14ac:dyDescent="0.2">
      <c r="C197" s="606" t="s">
        <v>538</v>
      </c>
      <c r="D197" s="607"/>
      <c r="E197" s="608"/>
      <c r="F197" s="608">
        <v>24.53</v>
      </c>
      <c r="G197" s="609">
        <v>10</v>
      </c>
      <c r="H197" s="609">
        <v>24</v>
      </c>
      <c r="I197" s="610" t="s">
        <v>500</v>
      </c>
    </row>
    <row r="198" spans="3:9" x14ac:dyDescent="0.2">
      <c r="C198" s="606" t="s">
        <v>539</v>
      </c>
      <c r="D198" s="607" t="s">
        <v>540</v>
      </c>
      <c r="E198" s="608"/>
      <c r="F198" s="608">
        <v>12</v>
      </c>
      <c r="G198" s="609">
        <v>10</v>
      </c>
      <c r="H198" s="609">
        <v>24</v>
      </c>
      <c r="I198" s="610" t="s">
        <v>500</v>
      </c>
    </row>
    <row r="199" spans="3:9" x14ac:dyDescent="0.2">
      <c r="C199" s="606" t="s">
        <v>541</v>
      </c>
      <c r="D199" s="607"/>
      <c r="E199" s="608"/>
      <c r="F199" s="608">
        <v>9</v>
      </c>
      <c r="G199" s="609">
        <v>10</v>
      </c>
      <c r="H199" s="609">
        <v>24</v>
      </c>
      <c r="I199" s="610" t="s">
        <v>500</v>
      </c>
    </row>
    <row r="200" spans="3:9" x14ac:dyDescent="0.2">
      <c r="C200" s="606" t="s">
        <v>542</v>
      </c>
      <c r="D200" s="607" t="s">
        <v>543</v>
      </c>
      <c r="E200" s="608"/>
      <c r="F200" s="608">
        <v>11.2</v>
      </c>
      <c r="G200" s="609">
        <v>10</v>
      </c>
      <c r="H200" s="609">
        <v>24</v>
      </c>
      <c r="I200" s="610" t="s">
        <v>500</v>
      </c>
    </row>
    <row r="201" spans="3:9" x14ac:dyDescent="0.2">
      <c r="C201" s="606" t="s">
        <v>544</v>
      </c>
      <c r="D201" s="607"/>
      <c r="E201" s="608"/>
      <c r="F201" s="608">
        <v>3.3</v>
      </c>
      <c r="G201" s="609">
        <v>10</v>
      </c>
      <c r="H201" s="609">
        <v>24</v>
      </c>
      <c r="I201" s="610" t="s">
        <v>500</v>
      </c>
    </row>
    <row r="202" spans="3:9" x14ac:dyDescent="0.2">
      <c r="C202" s="606" t="s">
        <v>545</v>
      </c>
      <c r="D202" s="607" t="s">
        <v>546</v>
      </c>
      <c r="E202" s="608"/>
      <c r="F202" s="608">
        <v>11.8</v>
      </c>
      <c r="G202" s="609">
        <v>10</v>
      </c>
      <c r="H202" s="609">
        <v>24</v>
      </c>
      <c r="I202" s="610" t="s">
        <v>500</v>
      </c>
    </row>
    <row r="203" spans="3:9" x14ac:dyDescent="0.2">
      <c r="C203" s="606" t="s">
        <v>450</v>
      </c>
      <c r="D203" s="607"/>
      <c r="E203" s="608"/>
      <c r="F203" s="608">
        <v>3</v>
      </c>
      <c r="G203" s="609">
        <v>10</v>
      </c>
      <c r="H203" s="609">
        <v>24</v>
      </c>
      <c r="I203" s="610" t="s">
        <v>500</v>
      </c>
    </row>
    <row r="204" spans="3:9" x14ac:dyDescent="0.2">
      <c r="C204" s="606" t="s">
        <v>547</v>
      </c>
      <c r="D204" s="607" t="s">
        <v>548</v>
      </c>
      <c r="E204" s="608"/>
      <c r="F204" s="608">
        <v>8.5</v>
      </c>
      <c r="G204" s="609">
        <v>10</v>
      </c>
      <c r="H204" s="611">
        <v>24</v>
      </c>
      <c r="I204" s="610" t="s">
        <v>500</v>
      </c>
    </row>
    <row r="205" spans="3:9" x14ac:dyDescent="0.2">
      <c r="C205" s="606" t="s">
        <v>549</v>
      </c>
      <c r="D205" s="607"/>
      <c r="E205" s="608"/>
      <c r="F205" s="608">
        <v>3.5</v>
      </c>
      <c r="G205" s="609">
        <v>10</v>
      </c>
      <c r="H205" s="609">
        <v>24</v>
      </c>
      <c r="I205" s="610" t="s">
        <v>500</v>
      </c>
    </row>
    <row r="206" spans="3:9" x14ac:dyDescent="0.2">
      <c r="C206" s="606" t="s">
        <v>550</v>
      </c>
      <c r="D206" s="607"/>
      <c r="E206" s="608"/>
      <c r="F206" s="608">
        <v>4.5</v>
      </c>
      <c r="G206" s="609">
        <v>10</v>
      </c>
      <c r="H206" s="609">
        <v>24</v>
      </c>
      <c r="I206" s="610" t="s">
        <v>500</v>
      </c>
    </row>
    <row r="207" spans="3:9" x14ac:dyDescent="0.2">
      <c r="C207" s="606" t="s">
        <v>551</v>
      </c>
      <c r="D207" s="607"/>
      <c r="E207" s="608"/>
      <c r="F207" s="608">
        <v>243</v>
      </c>
      <c r="G207" s="609">
        <v>10</v>
      </c>
      <c r="H207" s="609">
        <v>24</v>
      </c>
      <c r="I207" s="610" t="s">
        <v>500</v>
      </c>
    </row>
    <row r="208" spans="3:9" x14ac:dyDescent="0.2">
      <c r="C208" s="606" t="s">
        <v>552</v>
      </c>
      <c r="D208" s="607" t="s">
        <v>553</v>
      </c>
      <c r="E208" s="608"/>
      <c r="F208" s="608">
        <v>16.5</v>
      </c>
      <c r="G208" s="609">
        <v>10</v>
      </c>
      <c r="H208" s="609">
        <v>24</v>
      </c>
      <c r="I208" s="610" t="s">
        <v>500</v>
      </c>
    </row>
    <row r="209" spans="3:9" x14ac:dyDescent="0.2">
      <c r="C209" s="606" t="s">
        <v>554</v>
      </c>
      <c r="D209" s="607"/>
      <c r="E209" s="608"/>
      <c r="F209" s="608">
        <v>8.5</v>
      </c>
      <c r="G209" s="609">
        <v>10</v>
      </c>
      <c r="H209" s="609">
        <v>24</v>
      </c>
      <c r="I209" s="610" t="s">
        <v>500</v>
      </c>
    </row>
    <row r="210" spans="3:9" x14ac:dyDescent="0.2">
      <c r="C210" s="606" t="s">
        <v>555</v>
      </c>
      <c r="D210" s="607"/>
      <c r="E210" s="608"/>
      <c r="F210" s="608">
        <v>2.9</v>
      </c>
      <c r="G210" s="609">
        <v>10</v>
      </c>
      <c r="H210" s="609">
        <v>24</v>
      </c>
      <c r="I210" s="610" t="s">
        <v>500</v>
      </c>
    </row>
    <row r="211" spans="3:9" x14ac:dyDescent="0.2">
      <c r="C211" s="606" t="s">
        <v>556</v>
      </c>
      <c r="D211" s="607"/>
      <c r="E211" s="608"/>
      <c r="F211" s="608">
        <v>2.5</v>
      </c>
      <c r="G211" s="609">
        <v>10</v>
      </c>
      <c r="H211" s="609">
        <v>24</v>
      </c>
      <c r="I211" s="610" t="s">
        <v>500</v>
      </c>
    </row>
    <row r="212" spans="3:9" x14ac:dyDescent="0.2">
      <c r="C212" s="606" t="s">
        <v>557</v>
      </c>
      <c r="D212" s="607" t="s">
        <v>558</v>
      </c>
      <c r="E212" s="608"/>
      <c r="F212" s="608">
        <v>4.5</v>
      </c>
      <c r="G212" s="609">
        <v>10</v>
      </c>
      <c r="H212" s="609">
        <v>24</v>
      </c>
      <c r="I212" s="610" t="s">
        <v>500</v>
      </c>
    </row>
    <row r="213" spans="3:9" x14ac:dyDescent="0.2">
      <c r="C213" s="606" t="s">
        <v>559</v>
      </c>
      <c r="D213" s="607"/>
      <c r="E213" s="608"/>
      <c r="F213" s="608">
        <v>26</v>
      </c>
      <c r="G213" s="609">
        <v>10</v>
      </c>
      <c r="H213" s="609">
        <v>24</v>
      </c>
      <c r="I213" s="610" t="s">
        <v>500</v>
      </c>
    </row>
    <row r="214" spans="3:9" x14ac:dyDescent="0.2">
      <c r="C214" s="606" t="s">
        <v>560</v>
      </c>
      <c r="D214" s="607"/>
      <c r="E214" s="608"/>
      <c r="F214" s="608">
        <v>12.5</v>
      </c>
      <c r="G214" s="609">
        <v>10</v>
      </c>
      <c r="H214" s="609">
        <v>24</v>
      </c>
      <c r="I214" s="610" t="s">
        <v>500</v>
      </c>
    </row>
    <row r="215" spans="3:9" x14ac:dyDescent="0.2">
      <c r="C215" s="606" t="s">
        <v>561</v>
      </c>
      <c r="D215" s="607" t="s">
        <v>562</v>
      </c>
      <c r="E215" s="608" t="s">
        <v>425</v>
      </c>
      <c r="F215" s="608">
        <v>10.8</v>
      </c>
      <c r="G215" s="609">
        <v>10</v>
      </c>
      <c r="H215" s="609">
        <v>24</v>
      </c>
      <c r="I215" s="610" t="s">
        <v>500</v>
      </c>
    </row>
    <row r="216" spans="3:9" x14ac:dyDescent="0.2">
      <c r="C216" s="606" t="s">
        <v>563</v>
      </c>
      <c r="D216" s="607"/>
      <c r="E216" s="608"/>
      <c r="F216" s="608">
        <v>240</v>
      </c>
      <c r="G216" s="609">
        <v>20</v>
      </c>
      <c r="H216" s="609">
        <v>25</v>
      </c>
      <c r="I216" s="610" t="s">
        <v>564</v>
      </c>
    </row>
    <row r="217" spans="3:9" x14ac:dyDescent="0.2">
      <c r="C217" s="606" t="s">
        <v>565</v>
      </c>
      <c r="D217" s="607"/>
      <c r="E217" s="608"/>
      <c r="F217" s="608">
        <v>9.1199999999999992</v>
      </c>
      <c r="G217" s="609">
        <v>20</v>
      </c>
      <c r="H217" s="609">
        <v>25</v>
      </c>
      <c r="I217" s="610" t="s">
        <v>564</v>
      </c>
    </row>
    <row r="218" spans="3:9" x14ac:dyDescent="0.2">
      <c r="C218" s="606" t="s">
        <v>566</v>
      </c>
      <c r="D218" s="607"/>
      <c r="E218" s="608"/>
      <c r="F218" s="608">
        <v>8.6</v>
      </c>
      <c r="G218" s="609">
        <v>20</v>
      </c>
      <c r="H218" s="609">
        <v>25</v>
      </c>
      <c r="I218" s="610" t="s">
        <v>564</v>
      </c>
    </row>
    <row r="219" spans="3:9" x14ac:dyDescent="0.2">
      <c r="C219" s="606" t="s">
        <v>567</v>
      </c>
      <c r="D219" s="607"/>
      <c r="E219" s="608"/>
      <c r="F219" s="608">
        <v>26.5</v>
      </c>
      <c r="G219" s="609">
        <v>20</v>
      </c>
      <c r="H219" s="609">
        <v>25</v>
      </c>
      <c r="I219" s="610" t="s">
        <v>564</v>
      </c>
    </row>
    <row r="220" spans="3:9" x14ac:dyDescent="0.2">
      <c r="C220" s="606" t="s">
        <v>568</v>
      </c>
      <c r="D220" s="607"/>
      <c r="E220" s="608"/>
      <c r="F220" s="608">
        <v>65</v>
      </c>
      <c r="G220" s="609">
        <v>20</v>
      </c>
      <c r="H220" s="609">
        <v>25</v>
      </c>
      <c r="I220" s="610" t="s">
        <v>564</v>
      </c>
    </row>
    <row r="221" spans="3:9" x14ac:dyDescent="0.2">
      <c r="C221" s="606" t="s">
        <v>569</v>
      </c>
      <c r="D221" s="607" t="s">
        <v>570</v>
      </c>
      <c r="E221" s="608"/>
      <c r="F221" s="608">
        <v>7.2</v>
      </c>
      <c r="G221" s="609">
        <v>20</v>
      </c>
      <c r="H221" s="609">
        <v>25</v>
      </c>
      <c r="I221" s="610" t="s">
        <v>564</v>
      </c>
    </row>
    <row r="222" spans="3:9" x14ac:dyDescent="0.2">
      <c r="C222" s="606" t="s">
        <v>571</v>
      </c>
      <c r="D222" s="607"/>
      <c r="E222" s="608"/>
      <c r="F222" s="608">
        <v>20</v>
      </c>
      <c r="G222" s="609">
        <v>20</v>
      </c>
      <c r="H222" s="609">
        <v>25</v>
      </c>
      <c r="I222" s="610" t="s">
        <v>564</v>
      </c>
    </row>
    <row r="223" spans="3:9" x14ac:dyDescent="0.2">
      <c r="C223" s="606" t="s">
        <v>572</v>
      </c>
      <c r="D223" s="607" t="s">
        <v>570</v>
      </c>
      <c r="E223" s="608"/>
      <c r="F223" s="608">
        <v>9.6</v>
      </c>
      <c r="G223" s="609">
        <v>20</v>
      </c>
      <c r="H223" s="609">
        <v>25</v>
      </c>
      <c r="I223" s="610" t="s">
        <v>564</v>
      </c>
    </row>
    <row r="224" spans="3:9" x14ac:dyDescent="0.2">
      <c r="C224" s="606" t="s">
        <v>573</v>
      </c>
      <c r="D224" s="607"/>
      <c r="E224" s="608"/>
      <c r="F224" s="608">
        <v>1.55</v>
      </c>
      <c r="G224" s="609">
        <v>20</v>
      </c>
      <c r="H224" s="609">
        <v>25</v>
      </c>
      <c r="I224" s="610" t="s">
        <v>564</v>
      </c>
    </row>
    <row r="225" spans="3:9" x14ac:dyDescent="0.2">
      <c r="C225" s="606" t="s">
        <v>574</v>
      </c>
      <c r="D225" s="607"/>
      <c r="E225" s="608"/>
      <c r="F225" s="608">
        <v>5.52</v>
      </c>
      <c r="G225" s="609">
        <v>20</v>
      </c>
      <c r="H225" s="609">
        <v>25</v>
      </c>
      <c r="I225" s="610" t="s">
        <v>564</v>
      </c>
    </row>
    <row r="226" spans="3:9" x14ac:dyDescent="0.2">
      <c r="C226" s="606" t="s">
        <v>575</v>
      </c>
      <c r="D226" s="607" t="s">
        <v>570</v>
      </c>
      <c r="E226" s="608"/>
      <c r="F226" s="608">
        <v>7.2</v>
      </c>
      <c r="G226" s="609">
        <v>20</v>
      </c>
      <c r="H226" s="609">
        <v>25</v>
      </c>
      <c r="I226" s="610" t="s">
        <v>564</v>
      </c>
    </row>
    <row r="227" spans="3:9" x14ac:dyDescent="0.2">
      <c r="C227" s="606" t="s">
        <v>576</v>
      </c>
      <c r="D227" s="607"/>
      <c r="E227" s="608"/>
      <c r="F227" s="608">
        <v>2.5</v>
      </c>
      <c r="G227" s="609">
        <v>20</v>
      </c>
      <c r="H227" s="609">
        <v>25</v>
      </c>
      <c r="I227" s="610" t="s">
        <v>564</v>
      </c>
    </row>
    <row r="228" spans="3:9" x14ac:dyDescent="0.2">
      <c r="C228" s="606" t="s">
        <v>577</v>
      </c>
      <c r="D228" s="607" t="s">
        <v>570</v>
      </c>
      <c r="E228" s="608"/>
      <c r="F228" s="608">
        <v>9.6</v>
      </c>
      <c r="G228" s="609">
        <v>20</v>
      </c>
      <c r="H228" s="609">
        <v>25</v>
      </c>
      <c r="I228" s="610" t="s">
        <v>564</v>
      </c>
    </row>
    <row r="229" spans="3:9" x14ac:dyDescent="0.2">
      <c r="C229" s="606" t="s">
        <v>578</v>
      </c>
      <c r="D229" s="607"/>
      <c r="E229" s="608"/>
      <c r="F229" s="608">
        <v>3</v>
      </c>
      <c r="G229" s="609">
        <v>20</v>
      </c>
      <c r="H229" s="609">
        <v>25</v>
      </c>
      <c r="I229" s="610" t="s">
        <v>564</v>
      </c>
    </row>
  </sheetData>
  <sheetProtection password="802B" sheet="1" objects="1" scenarios="1" selectLockedCells="1" selectUnlockedCells="1"/>
  <sortState ref="C39:I189">
    <sortCondition ref="H39:H189"/>
    <sortCondition ref="C39:C189"/>
    <sortCondition ref="D39:D189"/>
  </sortState>
  <pageMargins left="0.5" right="0.5" top="0.5" bottom="0.5" header="0.5" footer="0.5"/>
  <pageSetup paperSize="9" scale="21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B42"/>
  <sheetViews>
    <sheetView showGridLines="0" showRowColHeaders="0" showRuler="0" showWhiteSpace="0" view="pageLayout" zoomScale="70" zoomScaleNormal="70" zoomScaleSheetLayoutView="55" zoomScalePageLayoutView="70" workbookViewId="0">
      <selection activeCell="C39" sqref="C39:D40"/>
    </sheetView>
  </sheetViews>
  <sheetFormatPr baseColWidth="10" defaultColWidth="11.42578125" defaultRowHeight="12.75" x14ac:dyDescent="0.2"/>
  <cols>
    <col min="1" max="1" width="3.85546875" style="88" customWidth="1"/>
    <col min="2" max="2" width="20.42578125" style="92" customWidth="1"/>
    <col min="3" max="5" width="20.140625" style="91" customWidth="1"/>
    <col min="6" max="6" width="20.140625" style="88" customWidth="1"/>
    <col min="7" max="7" width="20.140625" style="91" customWidth="1"/>
    <col min="8" max="8" width="20.140625" style="88" customWidth="1"/>
    <col min="9" max="9" width="20.140625" style="90" customWidth="1"/>
    <col min="10" max="10" width="20.140625" style="1" customWidth="1"/>
    <col min="11" max="11" width="20.140625" style="7" customWidth="1"/>
    <col min="12" max="12" width="19.5703125" style="89" customWidth="1"/>
    <col min="13" max="13" width="3" style="88" customWidth="1"/>
    <col min="14" max="14" width="3.85546875" style="88" customWidth="1"/>
    <col min="15" max="17" width="20.28515625" style="91" customWidth="1"/>
    <col min="18" max="18" width="20.28515625" style="88" customWidth="1"/>
    <col min="19" max="19" width="20.28515625" style="91" customWidth="1"/>
    <col min="20" max="20" width="20.28515625" style="88" customWidth="1"/>
    <col min="21" max="21" width="20.28515625" style="90" customWidth="1"/>
    <col min="22" max="22" width="20.28515625" style="1" customWidth="1"/>
    <col min="23" max="23" width="20.28515625" style="7" customWidth="1"/>
    <col min="24" max="24" width="20.28515625" style="89" customWidth="1"/>
    <col min="25" max="25" width="3.5703125" style="88" customWidth="1"/>
    <col min="26" max="221" width="9.140625" style="88" customWidth="1"/>
    <col min="222" max="16384" width="11.42578125" style="88"/>
  </cols>
  <sheetData>
    <row r="1" spans="2:24" ht="16.5" customHeight="1" x14ac:dyDescent="0.2"/>
    <row r="2" spans="2:24" ht="34.5" x14ac:dyDescent="0.45">
      <c r="D2" s="117" t="s">
        <v>11</v>
      </c>
      <c r="F2" s="91"/>
      <c r="G2" s="688" t="str">
        <f>" "&amp;TEXT(MIN(B12:B41),"T.M.JJ")&amp;" bis "&amp;TEXT(MAX(B12:B41),"T.M.JJ")</f>
        <v xml:space="preserve"> 9.3.20 bis 13.3.20</v>
      </c>
      <c r="H2" s="689"/>
      <c r="I2" s="689"/>
      <c r="J2" s="689"/>
      <c r="K2" s="116"/>
      <c r="L2" s="115"/>
      <c r="Q2" s="117" t="s">
        <v>44</v>
      </c>
      <c r="R2" s="91"/>
      <c r="S2" s="688"/>
      <c r="T2" s="689"/>
      <c r="U2" s="689"/>
      <c r="V2" s="689"/>
      <c r="W2" s="116"/>
      <c r="X2" s="115"/>
    </row>
    <row r="3" spans="2:24" x14ac:dyDescent="0.2">
      <c r="K3" s="113"/>
      <c r="L3" s="114"/>
      <c r="W3" s="113"/>
      <c r="X3" s="114"/>
    </row>
    <row r="4" spans="2:24" ht="13.5" thickBot="1" x14ac:dyDescent="0.25">
      <c r="J4" s="2"/>
      <c r="K4" s="113"/>
      <c r="L4" s="112"/>
      <c r="V4" s="2"/>
      <c r="W4" s="113"/>
      <c r="X4" s="112"/>
    </row>
    <row r="5" spans="2:24" ht="18.75" customHeight="1" thickBot="1" x14ac:dyDescent="0.25">
      <c r="B5" s="292" t="s">
        <v>119</v>
      </c>
      <c r="C5" s="690" t="s">
        <v>118</v>
      </c>
      <c r="D5" s="691"/>
      <c r="E5" s="690" t="s">
        <v>117</v>
      </c>
      <c r="F5" s="691"/>
      <c r="G5" s="690" t="s">
        <v>427</v>
      </c>
      <c r="H5" s="691"/>
      <c r="I5" s="690" t="s">
        <v>428</v>
      </c>
      <c r="J5" s="691"/>
      <c r="K5" s="690" t="s">
        <v>115</v>
      </c>
      <c r="L5" s="691"/>
      <c r="O5" s="692" t="s">
        <v>51</v>
      </c>
      <c r="P5" s="691"/>
      <c r="Q5" s="693" t="str">
        <f>Artikelliste!I27</f>
        <v>Vorspeise</v>
      </c>
      <c r="R5" s="694"/>
      <c r="S5" s="695" t="str">
        <f>Artikelliste!I29</f>
        <v>Salat des Tages</v>
      </c>
      <c r="T5" s="696"/>
      <c r="U5" s="695" t="str">
        <f>Artikelliste!I35</f>
        <v>Dessert</v>
      </c>
      <c r="V5" s="696"/>
      <c r="W5" s="693" t="str">
        <f>Artikelliste!B39</f>
        <v>Beilage</v>
      </c>
      <c r="X5" s="694"/>
    </row>
    <row r="6" spans="2:24" s="97" customFormat="1" ht="30" customHeight="1" x14ac:dyDescent="0.2">
      <c r="B6" s="293"/>
      <c r="C6" s="700" t="str">
        <f>Artikelliste!C23</f>
        <v>Bärlauchrahmsuppe</v>
      </c>
      <c r="D6" s="701"/>
      <c r="E6" s="700" t="str">
        <f>Artikelliste!C22</f>
        <v>Liptaueraufstrich</v>
      </c>
      <c r="F6" s="701"/>
      <c r="G6" s="700" t="str">
        <f>Artikelliste!C24</f>
        <v>Pariser Schnitzel</v>
      </c>
      <c r="H6" s="701"/>
      <c r="I6" s="700" t="str">
        <f>Artikelliste!C25</f>
        <v>BBQ Ripperl</v>
      </c>
      <c r="J6" s="701"/>
      <c r="K6" s="700" t="str">
        <f>Artikelliste!C26</f>
        <v>Buttermilch-Schmarren</v>
      </c>
      <c r="L6" s="701"/>
      <c r="O6" s="700" t="str">
        <f>Artikelliste!C27</f>
        <v>Knoblauchrahmsuppe</v>
      </c>
      <c r="P6" s="701"/>
      <c r="Q6" s="700" t="str">
        <f>Artikelliste!C28</f>
        <v>Gebackene Champignons</v>
      </c>
      <c r="R6" s="701"/>
      <c r="S6" s="700" t="str">
        <f>Artikelliste!C29</f>
        <v>Salat "Tokio"</v>
      </c>
      <c r="T6" s="701"/>
      <c r="U6" s="700" t="str">
        <f>Artikelliste!C35</f>
        <v>Hausgemachter Kaiserschmarren</v>
      </c>
      <c r="V6" s="701"/>
      <c r="W6" s="700" t="str">
        <f>Artikelliste!C39</f>
        <v xml:space="preserve">Bunter Blattsalat </v>
      </c>
      <c r="X6" s="701"/>
    </row>
    <row r="7" spans="2:24" s="104" customFormat="1" ht="47.25" customHeight="1" x14ac:dyDescent="0.2">
      <c r="B7" s="294" t="s">
        <v>158</v>
      </c>
      <c r="C7" s="697" t="str">
        <f>Artikelliste!D23</f>
        <v>.</v>
      </c>
      <c r="D7" s="698"/>
      <c r="E7" s="697" t="str">
        <f>Artikelliste!D22</f>
        <v>mit Kornspitz</v>
      </c>
      <c r="F7" s="698"/>
      <c r="G7" s="697" t="str">
        <f>Artikelliste!D24</f>
        <v>mit Reis, Kartofferl und Preiselbeeren</v>
      </c>
      <c r="H7" s="698"/>
      <c r="I7" s="697" t="str">
        <f>Artikelliste!D25</f>
        <v>mit Bratkartoffeln, Zwiebeln, Knoblauch&amp;Cocktail-Dip</v>
      </c>
      <c r="J7" s="698"/>
      <c r="K7" s="697" t="str">
        <f>Artikelliste!D26</f>
        <v>mit Heidelbeer-Ragout</v>
      </c>
      <c r="L7" s="698"/>
      <c r="O7" s="697" t="str">
        <f>Artikelliste!D27</f>
        <v>mit Schinkenstreifen und Brotschnitt`l</v>
      </c>
      <c r="P7" s="699"/>
      <c r="Q7" s="697" t="str">
        <f>Artikelliste!D28</f>
        <v>mit Sauce Tartar</v>
      </c>
      <c r="R7" s="698"/>
      <c r="S7" s="697" t="str">
        <f>Artikelliste!D29</f>
        <v>Hühnerbrust im Sesammantel auf Glasnudel-Blattsalat und Smoothie</v>
      </c>
      <c r="T7" s="698"/>
      <c r="U7" s="697" t="str">
        <f>Artikelliste!D35</f>
        <v>mit Zwetschkenröster</v>
      </c>
      <c r="V7" s="698"/>
      <c r="W7" s="697" t="str">
        <f>Artikelliste!D39</f>
        <v>mit Hausmarinade</v>
      </c>
      <c r="X7" s="698"/>
    </row>
    <row r="8" spans="2:24" s="103" customFormat="1" ht="13.5" customHeight="1" x14ac:dyDescent="0.2">
      <c r="B8" s="702" t="str">
        <f>" "&amp;TEXT(MIN(B12:B41),"T.M.JJ")&amp;" bis "&amp;TEXT(MAX(B12:B41),"T.M.JJ")</f>
        <v xml:space="preserve"> 9.3.20 bis 13.3.20</v>
      </c>
      <c r="C8" s="703" t="str">
        <f>Artikelliste!E23</f>
        <v>A,G,O</v>
      </c>
      <c r="D8" s="704"/>
      <c r="E8" s="703" t="str">
        <f>Artikelliste!E22</f>
        <v>A,G</v>
      </c>
      <c r="F8" s="704"/>
      <c r="G8" s="703" t="str">
        <f>Artikelliste!E24</f>
        <v>A,C,G</v>
      </c>
      <c r="H8" s="704"/>
      <c r="I8" s="703" t="str">
        <f>Artikelliste!E25</f>
        <v>A,C,G,M</v>
      </c>
      <c r="J8" s="704"/>
      <c r="K8" s="703" t="str">
        <f>Artikelliste!E26</f>
        <v>A,C,G</v>
      </c>
      <c r="L8" s="704"/>
      <c r="O8" s="703" t="str">
        <f>Artikelliste!E27</f>
        <v>A,G,L,M</v>
      </c>
      <c r="P8" s="705"/>
      <c r="Q8" s="703" t="str">
        <f>Artikelliste!E28</f>
        <v>A,C,G</v>
      </c>
      <c r="R8" s="704"/>
      <c r="S8" s="703" t="str">
        <f>Artikelliste!E29</f>
        <v>A,C,G,F</v>
      </c>
      <c r="T8" s="704"/>
      <c r="U8" s="703" t="str">
        <f>Artikelliste!E35</f>
        <v>A,C,G</v>
      </c>
      <c r="V8" s="704"/>
      <c r="W8" s="703" t="str">
        <f>Artikelliste!E39</f>
        <v>.</v>
      </c>
      <c r="X8" s="704"/>
    </row>
    <row r="9" spans="2:24" s="103" customFormat="1" ht="18" customHeight="1" x14ac:dyDescent="0.2">
      <c r="B9" s="702"/>
      <c r="C9" s="706">
        <f>Artikelliste!F23</f>
        <v>5</v>
      </c>
      <c r="D9" s="707"/>
      <c r="E9" s="706">
        <f>Artikelliste!F22</f>
        <v>3.8</v>
      </c>
      <c r="F9" s="707"/>
      <c r="G9" s="706">
        <f>Artikelliste!F24</f>
        <v>12.5</v>
      </c>
      <c r="H9" s="707"/>
      <c r="I9" s="706">
        <f>Artikelliste!F25</f>
        <v>11.9</v>
      </c>
      <c r="J9" s="707"/>
      <c r="K9" s="706">
        <f>Artikelliste!F26</f>
        <v>8</v>
      </c>
      <c r="L9" s="707"/>
      <c r="O9" s="706">
        <f>Artikelliste!F27</f>
        <v>5</v>
      </c>
      <c r="P9" s="707"/>
      <c r="Q9" s="706">
        <f>Artikelliste!F28</f>
        <v>6.5</v>
      </c>
      <c r="R9" s="707"/>
      <c r="S9" s="706">
        <f>Artikelliste!F29</f>
        <v>11.5</v>
      </c>
      <c r="T9" s="707"/>
      <c r="U9" s="706">
        <f>Artikelliste!F35</f>
        <v>7.5</v>
      </c>
      <c r="V9" s="707"/>
      <c r="W9" s="706">
        <f>Artikelliste!F39</f>
        <v>3.2</v>
      </c>
      <c r="X9" s="707"/>
    </row>
    <row r="10" spans="2:24" s="97" customFormat="1" ht="18.75" customHeight="1" thickBot="1" x14ac:dyDescent="0.25">
      <c r="B10" s="295"/>
      <c r="C10" s="708"/>
      <c r="D10" s="709"/>
      <c r="E10" s="708"/>
      <c r="F10" s="709"/>
      <c r="G10" s="708"/>
      <c r="H10" s="709"/>
      <c r="I10" s="708"/>
      <c r="J10" s="709"/>
      <c r="K10" s="708"/>
      <c r="L10" s="709"/>
      <c r="O10" s="708"/>
      <c r="P10" s="709"/>
      <c r="Q10" s="708"/>
      <c r="R10" s="709"/>
      <c r="S10" s="708"/>
      <c r="T10" s="709"/>
      <c r="U10" s="708"/>
      <c r="V10" s="709"/>
      <c r="W10" s="708"/>
      <c r="X10" s="709"/>
    </row>
    <row r="11" spans="2:24" s="97" customFormat="1" ht="18.75" customHeight="1" thickBot="1" x14ac:dyDescent="0.25">
      <c r="B11" s="292" t="s">
        <v>12</v>
      </c>
      <c r="C11" s="710" t="s">
        <v>7</v>
      </c>
      <c r="D11" s="711"/>
      <c r="E11" s="710" t="s">
        <v>153</v>
      </c>
      <c r="F11" s="711"/>
      <c r="G11" s="710" t="s">
        <v>7</v>
      </c>
      <c r="H11" s="711"/>
      <c r="I11" s="710" t="s">
        <v>8</v>
      </c>
      <c r="J11" s="711"/>
      <c r="K11" s="710" t="s">
        <v>9</v>
      </c>
      <c r="L11" s="711"/>
      <c r="O11" s="695" t="str">
        <f>Artikelliste!I30</f>
        <v>Vegi. Hauptspeise</v>
      </c>
      <c r="P11" s="696"/>
      <c r="Q11" s="695" t="str">
        <f>Artikelliste!I31</f>
        <v>Hauptspeise</v>
      </c>
      <c r="R11" s="696"/>
      <c r="S11" s="693" t="str">
        <f>Artikelliste!I32</f>
        <v>Hauptspeise</v>
      </c>
      <c r="T11" s="694"/>
      <c r="U11" s="695" t="str">
        <f>Artikelliste!I33</f>
        <v>Hauptspeise</v>
      </c>
      <c r="V11" s="696"/>
      <c r="W11" s="712" t="s">
        <v>50</v>
      </c>
      <c r="X11" s="713"/>
    </row>
    <row r="12" spans="2:24" s="104" customFormat="1" ht="29.25" customHeight="1" x14ac:dyDescent="0.2">
      <c r="B12" s="714">
        <f>Artikelliste!A2</f>
        <v>43899</v>
      </c>
      <c r="C12" s="700" t="str">
        <f>Artikelliste!C2</f>
        <v>Schinken-Käsetoast</v>
      </c>
      <c r="D12" s="701"/>
      <c r="E12" s="700" t="str">
        <f>Artikelliste!C3</f>
        <v>Veganes Club-Sandwich</v>
      </c>
      <c r="F12" s="701"/>
      <c r="G12" s="700" t="str">
        <f>Artikelliste!C4</f>
        <v>Zuckerschoten-Hühnergeschnetzeltes</v>
      </c>
      <c r="H12" s="701"/>
      <c r="I12" s="700" t="str">
        <f>Artikelliste!C5</f>
        <v>Brokkoli-Paradeiser-Quiche</v>
      </c>
      <c r="J12" s="701"/>
      <c r="K12" s="700" t="str">
        <f>Artikelliste!C6</f>
        <v>Montags-Lunch-Salat</v>
      </c>
      <c r="L12" s="717"/>
      <c r="O12" s="700" t="str">
        <f>Artikelliste!C30</f>
        <v>Flaumige Spinatknödel</v>
      </c>
      <c r="P12" s="701"/>
      <c r="Q12" s="700" t="str">
        <f>Artikelliste!C31</f>
        <v>Spaghetti</v>
      </c>
      <c r="R12" s="701"/>
      <c r="S12" s="700" t="str">
        <f>Artikelliste!C32</f>
        <v>Puten Cordon Bleu</v>
      </c>
      <c r="T12" s="701"/>
      <c r="U12" s="700" t="str">
        <f>Artikelliste!C33</f>
        <v>Forelle "Müllerin" ( entgrätet )</v>
      </c>
      <c r="V12" s="701"/>
      <c r="W12" s="700" t="str">
        <f>Artikelliste!C34</f>
        <v>1/2 Wiener Backhenderl</v>
      </c>
      <c r="X12" s="701"/>
    </row>
    <row r="13" spans="2:24" s="104" customFormat="1" ht="42.75" customHeight="1" x14ac:dyDescent="0.2">
      <c r="B13" s="715"/>
      <c r="C13" s="697" t="str">
        <f>Artikelliste!D2</f>
        <v>mit Spiegelei, Ketchup und Mayo</v>
      </c>
      <c r="D13" s="698"/>
      <c r="E13" s="697" t="str">
        <f>Artikelliste!D3</f>
        <v>mit Austernpilzen und Wedges</v>
      </c>
      <c r="F13" s="698"/>
      <c r="G13" s="697" t="str">
        <f>Artikelliste!D4</f>
        <v>in Pfefferrahmsoße und Basmatireis</v>
      </c>
      <c r="H13" s="698"/>
      <c r="I13" s="697" t="str">
        <f>Artikelliste!D5</f>
        <v>mit Basilikumpesto</v>
      </c>
      <c r="J13" s="698"/>
      <c r="K13" s="697" t="str">
        <f>Artikelliste!D6</f>
        <v>mit Thunfischsandwich und Chips</v>
      </c>
      <c r="L13" s="699"/>
      <c r="O13" s="697" t="str">
        <f>Artikelliste!D30</f>
        <v>auf Tomaten-Basilikumragout</v>
      </c>
      <c r="P13" s="698"/>
      <c r="Q13" s="697" t="str">
        <f>Artikelliste!D31</f>
        <v>mit Tomatensoße</v>
      </c>
      <c r="R13" s="698"/>
      <c r="S13" s="697" t="str">
        <f>Artikelliste!D32</f>
        <v>mit Reis und Kartoffel</v>
      </c>
      <c r="T13" s="698"/>
      <c r="U13" s="697" t="str">
        <f>Artikelliste!D33</f>
        <v>mit Petersilienerdäpfel, Mandelbutter und kleinem Blattsalat</v>
      </c>
      <c r="V13" s="698"/>
      <c r="W13" s="697" t="str">
        <f>Artikelliste!D34</f>
        <v>mit Vogerl-Erdäpfelslat und Kernöldressing</v>
      </c>
      <c r="X13" s="698"/>
    </row>
    <row r="14" spans="2:24" s="103" customFormat="1" ht="13.5" customHeight="1" x14ac:dyDescent="0.2">
      <c r="B14" s="715"/>
      <c r="C14" s="703" t="str">
        <f>Artikelliste!E2</f>
        <v>A,C,M,G</v>
      </c>
      <c r="D14" s="704"/>
      <c r="E14" s="703" t="str">
        <f>Artikelliste!E3</f>
        <v>A</v>
      </c>
      <c r="F14" s="704"/>
      <c r="G14" s="703" t="str">
        <f>Artikelliste!E4</f>
        <v>A,G,M</v>
      </c>
      <c r="H14" s="704"/>
      <c r="I14" s="703" t="str">
        <f>Artikelliste!E5</f>
        <v>A,C,G,H</v>
      </c>
      <c r="J14" s="704"/>
      <c r="K14" s="703" t="str">
        <f>Artikelliste!E4</f>
        <v>A,G,M</v>
      </c>
      <c r="L14" s="705"/>
      <c r="O14" s="703" t="str">
        <f>Artikelliste!E30</f>
        <v>A,C,G</v>
      </c>
      <c r="P14" s="704"/>
      <c r="Q14" s="703" t="str">
        <f>Artikelliste!E31</f>
        <v>A,C</v>
      </c>
      <c r="R14" s="704"/>
      <c r="S14" s="703" t="str">
        <f>Artikelliste!E33</f>
        <v>A,D,H</v>
      </c>
      <c r="T14" s="704"/>
      <c r="U14" s="703" t="str">
        <f>Artikelliste!E33</f>
        <v>A,D,H</v>
      </c>
      <c r="V14" s="704"/>
      <c r="W14" s="703" t="str">
        <f>Artikelliste!E34</f>
        <v>A,L,M,G,C</v>
      </c>
      <c r="X14" s="704"/>
    </row>
    <row r="15" spans="2:24" s="97" customFormat="1" ht="12.75" customHeight="1" x14ac:dyDescent="0.2">
      <c r="B15" s="715"/>
      <c r="C15" s="706">
        <f>Artikelliste!F2</f>
        <v>5</v>
      </c>
      <c r="D15" s="707"/>
      <c r="E15" s="706">
        <f>Artikelliste!F3</f>
        <v>7.2</v>
      </c>
      <c r="F15" s="707"/>
      <c r="G15" s="706">
        <f>Artikelliste!F4</f>
        <v>8.9</v>
      </c>
      <c r="H15" s="707"/>
      <c r="I15" s="706">
        <f>Artikelliste!F5</f>
        <v>7.2</v>
      </c>
      <c r="J15" s="707"/>
      <c r="K15" s="706">
        <f>Artikelliste!F6</f>
        <v>7.2</v>
      </c>
      <c r="L15" s="707"/>
      <c r="O15" s="706">
        <f>Artikelliste!F30</f>
        <v>7.8</v>
      </c>
      <c r="P15" s="707"/>
      <c r="Q15" s="706">
        <f>Artikelliste!F31</f>
        <v>6</v>
      </c>
      <c r="R15" s="707"/>
      <c r="S15" s="706">
        <f>Artikelliste!F32</f>
        <v>12.8</v>
      </c>
      <c r="T15" s="707"/>
      <c r="U15" s="706">
        <f>Artikelliste!F33</f>
        <v>14</v>
      </c>
      <c r="V15" s="707"/>
      <c r="W15" s="706">
        <f>Artikelliste!F34</f>
        <v>11.25</v>
      </c>
      <c r="X15" s="707"/>
    </row>
    <row r="16" spans="2:24" s="111" customFormat="1" ht="18" customHeight="1" thickBot="1" x14ac:dyDescent="0.25">
      <c r="B16" s="716"/>
      <c r="C16" s="708"/>
      <c r="D16" s="709"/>
      <c r="E16" s="708"/>
      <c r="F16" s="709"/>
      <c r="G16" s="708"/>
      <c r="H16" s="709"/>
      <c r="I16" s="708"/>
      <c r="J16" s="709"/>
      <c r="K16" s="708"/>
      <c r="L16" s="709"/>
      <c r="O16" s="708"/>
      <c r="P16" s="709"/>
      <c r="Q16" s="708"/>
      <c r="R16" s="709"/>
      <c r="S16" s="708"/>
      <c r="T16" s="709"/>
      <c r="U16" s="708"/>
      <c r="V16" s="709"/>
      <c r="W16" s="708"/>
      <c r="X16" s="709"/>
    </row>
    <row r="17" spans="2:28" s="97" customFormat="1" ht="18.75" customHeight="1" thickBot="1" x14ac:dyDescent="0.25">
      <c r="B17" s="292" t="s">
        <v>13</v>
      </c>
      <c r="C17" s="710" t="s">
        <v>7</v>
      </c>
      <c r="D17" s="711"/>
      <c r="E17" s="710" t="s">
        <v>153</v>
      </c>
      <c r="F17" s="711"/>
      <c r="G17" s="710" t="s">
        <v>7</v>
      </c>
      <c r="H17" s="711"/>
      <c r="I17" s="710" t="s">
        <v>8</v>
      </c>
      <c r="J17" s="711"/>
      <c r="K17" s="710" t="s">
        <v>9</v>
      </c>
      <c r="L17" s="711"/>
      <c r="O17" s="712" t="s">
        <v>49</v>
      </c>
      <c r="P17" s="713"/>
      <c r="Q17" s="712" t="s">
        <v>49</v>
      </c>
      <c r="R17" s="713"/>
      <c r="S17" s="712" t="s">
        <v>49</v>
      </c>
      <c r="T17" s="713"/>
      <c r="U17" s="306"/>
      <c r="V17" s="307"/>
      <c r="W17" s="306"/>
      <c r="X17" s="307"/>
    </row>
    <row r="18" spans="2:28" s="104" customFormat="1" ht="29.25" customHeight="1" x14ac:dyDescent="0.2">
      <c r="B18" s="718">
        <f>Artikelliste!A7</f>
        <v>43900</v>
      </c>
      <c r="C18" s="721" t="str">
        <f>Artikelliste!C7</f>
        <v>ital. Sandwich-Lasagne</v>
      </c>
      <c r="D18" s="722"/>
      <c r="E18" s="700" t="str">
        <f>Artikelliste!C8</f>
        <v xml:space="preserve">gebratene vegane Maisdukaten </v>
      </c>
      <c r="F18" s="717"/>
      <c r="G18" s="723" t="str">
        <f>Artikelliste!C9</f>
        <v>Saltim Bocca-Roulade</v>
      </c>
      <c r="H18" s="722"/>
      <c r="I18" s="723" t="str">
        <f>Artikelliste!C10</f>
        <v>Polentaknödel</v>
      </c>
      <c r="J18" s="722"/>
      <c r="K18" s="723" t="str">
        <f>Artikelliste!C11</f>
        <v>Lunchtime-Salad</v>
      </c>
      <c r="L18" s="722"/>
      <c r="O18" s="700" t="str">
        <f>Artikelliste!C36</f>
        <v>Erfrischender Früchte Punch</v>
      </c>
      <c r="P18" s="701"/>
      <c r="Q18" s="700" t="str">
        <f>Artikelliste!C37</f>
        <v>Melonen-Bananensmoothie</v>
      </c>
      <c r="R18" s="701"/>
      <c r="S18" s="700" t="str">
        <f>Artikelliste!C38</f>
        <v>Hafer-Beerensmoothie</v>
      </c>
      <c r="T18" s="701"/>
      <c r="U18" s="257"/>
      <c r="V18" s="257"/>
      <c r="W18" s="257"/>
      <c r="X18" s="257"/>
    </row>
    <row r="19" spans="2:28" s="104" customFormat="1" ht="42.75" customHeight="1" x14ac:dyDescent="0.2">
      <c r="B19" s="719"/>
      <c r="C19" s="725" t="str">
        <f>Artikelliste!D7</f>
        <v>.</v>
      </c>
      <c r="D19" s="699"/>
      <c r="E19" s="697" t="str">
        <f>Artikelliste!D8</f>
        <v>auf Ratatouille</v>
      </c>
      <c r="F19" s="699"/>
      <c r="G19" s="697" t="str">
        <f>Artikelliste!D9</f>
        <v>von der Pute mit Gemüserisotto und Rucolasoße</v>
      </c>
      <c r="H19" s="699"/>
      <c r="I19" s="697" t="str">
        <f>Artikelliste!D10</f>
        <v>auf Ratatouille</v>
      </c>
      <c r="J19" s="699"/>
      <c r="K19" s="697" t="str">
        <f>Artikelliste!D11</f>
        <v>mit Blauschimmel-Gemüselaibchen und Feigensenf</v>
      </c>
      <c r="L19" s="699"/>
      <c r="O19" s="697" t="str">
        <f>Artikelliste!D36</f>
        <v>vegetarisch, glutenfrei, vegan, laktosefrei, 250 ml</v>
      </c>
      <c r="P19" s="698"/>
      <c r="Q19" s="697" t="str">
        <f>Artikelliste!D37</f>
        <v>vegetarisch, glutenfrei, laktosefrei 250 ml</v>
      </c>
      <c r="R19" s="698"/>
      <c r="S19" s="697" t="str">
        <f>Artikelliste!D38</f>
        <v>vegetarisch, vegan, 250 ml</v>
      </c>
      <c r="T19" s="698"/>
      <c r="U19" s="258"/>
      <c r="V19" s="258"/>
      <c r="W19" s="258"/>
      <c r="X19" s="258"/>
      <c r="Y19" s="305"/>
      <c r="Z19" s="305"/>
      <c r="AA19" s="305"/>
      <c r="AB19" s="305"/>
    </row>
    <row r="20" spans="2:28" s="103" customFormat="1" ht="13.5" customHeight="1" x14ac:dyDescent="0.2">
      <c r="B20" s="719"/>
      <c r="C20" s="724" t="str">
        <f>Artikelliste!E7</f>
        <v>C,A,G</v>
      </c>
      <c r="D20" s="705"/>
      <c r="E20" s="703" t="str">
        <f>Artikelliste!E8</f>
        <v>.</v>
      </c>
      <c r="F20" s="705"/>
      <c r="G20" s="703" t="str">
        <f>Artikelliste!E9</f>
        <v>O,G,A</v>
      </c>
      <c r="H20" s="705"/>
      <c r="I20" s="703" t="str">
        <f>Artikelliste!E10</f>
        <v>A,C,G</v>
      </c>
      <c r="J20" s="705"/>
      <c r="K20" s="703" t="str">
        <f>Artikelliste!E11</f>
        <v>A</v>
      </c>
      <c r="L20" s="705"/>
      <c r="O20" s="703" t="str">
        <f>Artikelliste!E36</f>
        <v>.</v>
      </c>
      <c r="P20" s="704"/>
      <c r="Q20" s="703" t="str">
        <f>Artikelliste!E37</f>
        <v>.</v>
      </c>
      <c r="R20" s="704"/>
      <c r="S20" s="703" t="str">
        <f>Artikelliste!E38</f>
        <v>.</v>
      </c>
      <c r="T20" s="704"/>
      <c r="U20" s="258"/>
      <c r="V20" s="258"/>
      <c r="W20" s="258"/>
      <c r="X20" s="258"/>
      <c r="Y20" s="305"/>
      <c r="Z20" s="305"/>
      <c r="AA20" s="305"/>
      <c r="AB20" s="305"/>
    </row>
    <row r="21" spans="2:28" s="97" customFormat="1" ht="15" customHeight="1" x14ac:dyDescent="0.2">
      <c r="B21" s="719"/>
      <c r="C21" s="706">
        <f>Artikelliste!F7</f>
        <v>5.9</v>
      </c>
      <c r="D21" s="707"/>
      <c r="E21" s="706">
        <f>Artikelliste!F8</f>
        <v>7.2</v>
      </c>
      <c r="F21" s="707"/>
      <c r="G21" s="706">
        <f>Artikelliste!F9</f>
        <v>8.9</v>
      </c>
      <c r="H21" s="707"/>
      <c r="I21" s="706">
        <f>Artikelliste!F10</f>
        <v>7.2</v>
      </c>
      <c r="J21" s="707"/>
      <c r="K21" s="706">
        <f>Artikelliste!F11</f>
        <v>7.2</v>
      </c>
      <c r="L21" s="707"/>
      <c r="O21" s="706">
        <f>Artikelliste!F36</f>
        <v>2</v>
      </c>
      <c r="P21" s="707"/>
      <c r="Q21" s="706">
        <f>Artikelliste!F37</f>
        <v>2</v>
      </c>
      <c r="R21" s="707"/>
      <c r="S21" s="706">
        <f>Artikelliste!F38</f>
        <v>2</v>
      </c>
      <c r="T21" s="707"/>
      <c r="U21" s="253"/>
      <c r="V21" s="253"/>
      <c r="W21" s="253"/>
      <c r="X21" s="253"/>
      <c r="Y21" s="110"/>
      <c r="Z21" s="110"/>
      <c r="AA21" s="110"/>
      <c r="AB21" s="110"/>
    </row>
    <row r="22" spans="2:28" s="97" customFormat="1" ht="18" customHeight="1" thickBot="1" x14ac:dyDescent="0.25">
      <c r="B22" s="720"/>
      <c r="C22" s="708"/>
      <c r="D22" s="709"/>
      <c r="E22" s="708"/>
      <c r="F22" s="709"/>
      <c r="G22" s="708"/>
      <c r="H22" s="709"/>
      <c r="I22" s="708"/>
      <c r="J22" s="709"/>
      <c r="K22" s="708"/>
      <c r="L22" s="709"/>
      <c r="O22" s="708"/>
      <c r="P22" s="709"/>
      <c r="Q22" s="708"/>
      <c r="R22" s="709"/>
      <c r="S22" s="708"/>
      <c r="T22" s="709"/>
      <c r="U22" s="254"/>
      <c r="V22" s="254"/>
      <c r="W22" s="254"/>
      <c r="X22" s="254"/>
      <c r="Y22" s="85"/>
      <c r="Z22" s="85"/>
      <c r="AA22" s="85"/>
      <c r="AB22" s="85"/>
    </row>
    <row r="23" spans="2:28" s="97" customFormat="1" ht="18.75" customHeight="1" thickBot="1" x14ac:dyDescent="0.25">
      <c r="B23" s="292" t="s">
        <v>14</v>
      </c>
      <c r="C23" s="726" t="s">
        <v>7</v>
      </c>
      <c r="D23" s="727"/>
      <c r="E23" s="710" t="s">
        <v>153</v>
      </c>
      <c r="F23" s="711"/>
      <c r="G23" s="710" t="s">
        <v>7</v>
      </c>
      <c r="H23" s="711"/>
      <c r="I23" s="710" t="s">
        <v>8</v>
      </c>
      <c r="J23" s="711"/>
      <c r="K23" s="710" t="s">
        <v>9</v>
      </c>
      <c r="L23" s="711"/>
      <c r="O23" s="255"/>
      <c r="P23" s="256"/>
      <c r="Q23" s="255"/>
      <c r="R23" s="256"/>
      <c r="S23" s="255"/>
      <c r="T23" s="256"/>
      <c r="U23" s="315"/>
      <c r="V23" s="315"/>
      <c r="W23" s="315"/>
      <c r="X23" s="315"/>
      <c r="Y23" s="105"/>
      <c r="Z23" s="105"/>
      <c r="AA23" s="105"/>
      <c r="AB23" s="105"/>
    </row>
    <row r="24" spans="2:28" s="104" customFormat="1" ht="30.75" customHeight="1" x14ac:dyDescent="0.2">
      <c r="B24" s="729">
        <f>Artikelliste!A15</f>
        <v>43901</v>
      </c>
      <c r="C24" s="721" t="str">
        <f>Artikelliste!C12</f>
        <v>Chili con Carne mit Salsicce</v>
      </c>
      <c r="D24" s="722"/>
      <c r="E24" s="723" t="str">
        <f>Artikelliste!C13</f>
        <v>veganer Rollgersteleintopf</v>
      </c>
      <c r="F24" s="722"/>
      <c r="G24" s="723" t="str">
        <f>Artikelliste!C14</f>
        <v>Grillspießerl</v>
      </c>
      <c r="H24" s="722"/>
      <c r="I24" s="723" t="str">
        <f>Artikelliste!C15</f>
        <v>Käse-Bärlauchrahmspätzle</v>
      </c>
      <c r="J24" s="722"/>
      <c r="K24" s="723" t="str">
        <f>Artikelliste!C16</f>
        <v>Lunchtime-Salad</v>
      </c>
      <c r="L24" s="722"/>
      <c r="Y24" s="105"/>
      <c r="Z24" s="105"/>
      <c r="AA24" s="105"/>
      <c r="AB24" s="105"/>
    </row>
    <row r="25" spans="2:28" s="299" customFormat="1" ht="36" customHeight="1" x14ac:dyDescent="0.2">
      <c r="B25" s="730"/>
      <c r="C25" s="725" t="str">
        <f>Artikelliste!D12</f>
        <v>und Zitronenmozzarella</v>
      </c>
      <c r="D25" s="699"/>
      <c r="E25" s="697" t="str">
        <f>Artikelliste!D13</f>
        <v>mit Gemüse</v>
      </c>
      <c r="F25" s="699"/>
      <c r="G25" s="697" t="str">
        <f>Artikelliste!D14</f>
        <v>auf Gemüse-Speckgratin und Pfefferoni-Paprika-Dip</v>
      </c>
      <c r="H25" s="699"/>
      <c r="I25" s="697" t="str">
        <f>Artikelliste!D15</f>
        <v>mit Erbsen und Karotten</v>
      </c>
      <c r="J25" s="699"/>
      <c r="K25" s="697" t="str">
        <f>Artikelliste!D16</f>
        <v>Bärlauch-Kaspressknödel mit Vogerl-Raukesalat und Radieserl</v>
      </c>
      <c r="L25" s="699"/>
      <c r="O25" s="728" t="s">
        <v>159</v>
      </c>
      <c r="P25" s="728"/>
      <c r="Q25" s="728"/>
      <c r="R25" s="728"/>
      <c r="S25" s="728"/>
      <c r="T25" s="728"/>
      <c r="U25" s="300"/>
      <c r="V25" s="300"/>
      <c r="W25" s="300"/>
      <c r="X25" s="300"/>
      <c r="Y25" s="301"/>
      <c r="Z25" s="301"/>
      <c r="AA25" s="301"/>
      <c r="AB25" s="301"/>
    </row>
    <row r="26" spans="2:28" s="302" customFormat="1" ht="12.75" customHeight="1" x14ac:dyDescent="0.2">
      <c r="B26" s="730"/>
      <c r="C26" s="724" t="str">
        <f>Artikelliste!E12</f>
        <v>.</v>
      </c>
      <c r="D26" s="705"/>
      <c r="E26" s="703" t="str">
        <f>Artikelliste!E13</f>
        <v>A,L</v>
      </c>
      <c r="F26" s="705"/>
      <c r="G26" s="703" t="str">
        <f>Artikelliste!E14</f>
        <v>G,M</v>
      </c>
      <c r="H26" s="705"/>
      <c r="I26" s="703" t="str">
        <f>Artikelliste!E15</f>
        <v>A,C,G</v>
      </c>
      <c r="J26" s="705"/>
      <c r="K26" s="703" t="str">
        <f>Artikelliste!E16</f>
        <v>A,C,G</v>
      </c>
      <c r="L26" s="705"/>
      <c r="O26" s="303"/>
      <c r="P26" s="303"/>
      <c r="Q26" s="300"/>
      <c r="R26" s="300"/>
      <c r="S26" s="300"/>
      <c r="T26" s="300"/>
      <c r="U26" s="300"/>
      <c r="V26" s="300"/>
      <c r="W26" s="300"/>
      <c r="X26" s="300"/>
      <c r="Y26" s="304"/>
      <c r="Z26" s="304"/>
      <c r="AA26" s="304"/>
      <c r="AB26" s="304"/>
    </row>
    <row r="27" spans="2:28" s="97" customFormat="1" ht="14.25" customHeight="1" x14ac:dyDescent="0.2">
      <c r="B27" s="730"/>
      <c r="C27" s="732">
        <f>Artikelliste!F12</f>
        <v>7.9</v>
      </c>
      <c r="D27" s="733"/>
      <c r="E27" s="732">
        <f>Artikelliste!F13</f>
        <v>7.2</v>
      </c>
      <c r="F27" s="733"/>
      <c r="G27" s="732">
        <f>Artikelliste!F14</f>
        <v>8.9</v>
      </c>
      <c r="H27" s="733"/>
      <c r="I27" s="732">
        <f>Artikelliste!F15</f>
        <v>6.9</v>
      </c>
      <c r="J27" s="733"/>
      <c r="K27" s="732">
        <f>Artikelliste!F16</f>
        <v>7.2</v>
      </c>
      <c r="L27" s="733"/>
      <c r="O27" s="109"/>
      <c r="P27" s="109"/>
      <c r="Q27" s="108"/>
      <c r="R27" s="108"/>
      <c r="S27" s="108"/>
      <c r="T27" s="108"/>
      <c r="U27" s="108"/>
      <c r="V27" s="108"/>
      <c r="W27" s="108"/>
      <c r="X27" s="108"/>
      <c r="Y27" s="105"/>
      <c r="Z27" s="105"/>
      <c r="AA27" s="105"/>
      <c r="AB27" s="105"/>
    </row>
    <row r="28" spans="2:28" s="97" customFormat="1" ht="18" customHeight="1" thickBot="1" x14ac:dyDescent="0.25">
      <c r="B28" s="731"/>
      <c r="C28" s="734"/>
      <c r="D28" s="735"/>
      <c r="E28" s="734"/>
      <c r="F28" s="735"/>
      <c r="G28" s="734"/>
      <c r="H28" s="735"/>
      <c r="I28" s="734"/>
      <c r="J28" s="735"/>
      <c r="K28" s="734"/>
      <c r="L28" s="735"/>
      <c r="O28" s="107"/>
      <c r="P28" s="107"/>
      <c r="Q28" s="106"/>
      <c r="R28" s="106"/>
      <c r="S28" s="106"/>
      <c r="T28" s="106"/>
      <c r="U28" s="106"/>
      <c r="V28" s="106"/>
      <c r="W28" s="106"/>
      <c r="X28" s="106"/>
      <c r="Y28" s="85"/>
      <c r="Z28" s="85"/>
      <c r="AA28" s="85"/>
      <c r="AB28" s="85"/>
    </row>
    <row r="29" spans="2:28" s="97" customFormat="1" ht="18.75" customHeight="1" thickBot="1" x14ac:dyDescent="0.25">
      <c r="B29" s="292" t="s">
        <v>15</v>
      </c>
      <c r="C29" s="710" t="s">
        <v>7</v>
      </c>
      <c r="D29" s="711"/>
      <c r="E29" s="710" t="s">
        <v>153</v>
      </c>
      <c r="F29" s="711"/>
      <c r="G29" s="710" t="s">
        <v>7</v>
      </c>
      <c r="H29" s="711"/>
      <c r="I29" s="710" t="s">
        <v>8</v>
      </c>
      <c r="J29" s="711"/>
      <c r="K29" s="710" t="s">
        <v>9</v>
      </c>
      <c r="L29" s="711"/>
      <c r="O29" s="740" t="s">
        <v>45</v>
      </c>
      <c r="P29" s="740"/>
      <c r="Q29" s="740"/>
      <c r="R29" s="740"/>
      <c r="S29" s="740"/>
      <c r="T29" s="740"/>
      <c r="U29" s="740"/>
      <c r="V29" s="740"/>
      <c r="W29" s="740"/>
      <c r="X29" s="740"/>
      <c r="Y29" s="105"/>
      <c r="Z29" s="105"/>
      <c r="AA29" s="105"/>
      <c r="AB29" s="105"/>
    </row>
    <row r="30" spans="2:28" s="104" customFormat="1" ht="29.25" customHeight="1" x14ac:dyDescent="0.2">
      <c r="B30" s="729">
        <f>Artikelliste!A17</f>
        <v>43902</v>
      </c>
      <c r="C30" s="721" t="str">
        <f>Artikelliste!C17</f>
        <v>French-Toast-Cordon-bleu</v>
      </c>
      <c r="D30" s="722"/>
      <c r="E30" s="723" t="str">
        <f>Artikelliste!C18</f>
        <v>Vegane Kidneybohnen-Laberl</v>
      </c>
      <c r="F30" s="722"/>
      <c r="G30" s="723" t="str">
        <f>Artikelliste!C19</f>
        <v xml:space="preserve">gebratene Hühnerbrust </v>
      </c>
      <c r="H30" s="722"/>
      <c r="I30" s="723" t="str">
        <f>Artikelliste!C20</f>
        <v>hausgemachter Mandelschmarren</v>
      </c>
      <c r="J30" s="722"/>
      <c r="K30" s="723" t="str">
        <f>Artikelliste!C21</f>
        <v>Lunchtime-Salad</v>
      </c>
      <c r="L30" s="722"/>
      <c r="O30" s="308" t="s">
        <v>151</v>
      </c>
      <c r="P30" s="309"/>
      <c r="Q30" s="309"/>
      <c r="R30" s="309"/>
      <c r="S30" s="309"/>
      <c r="T30" s="309"/>
      <c r="U30" s="309"/>
      <c r="V30" s="309"/>
      <c r="W30" s="309"/>
      <c r="X30" s="309"/>
      <c r="Y30" s="105"/>
      <c r="Z30" s="105"/>
      <c r="AA30" s="105"/>
      <c r="AB30" s="105"/>
    </row>
    <row r="31" spans="2:28" s="104" customFormat="1" ht="35.25" customHeight="1" x14ac:dyDescent="0.2">
      <c r="B31" s="730"/>
      <c r="C31" s="725" t="str">
        <f>Artikelliste!D17</f>
        <v>mit Gurkensalat</v>
      </c>
      <c r="D31" s="699"/>
      <c r="E31" s="697" t="str">
        <f>Artikelliste!D18</f>
        <v>mit Erdäpfel-Bärlauchsalat</v>
      </c>
      <c r="F31" s="699"/>
      <c r="G31" s="697" t="str">
        <f>Artikelliste!D19</f>
        <v>mit Parmesankruste und Brokkolirahmnudeln</v>
      </c>
      <c r="H31" s="699"/>
      <c r="I31" s="697" t="str">
        <f>Artikelliste!D20</f>
        <v>mit Zwetschkenröster</v>
      </c>
      <c r="J31" s="699"/>
      <c r="K31" s="697" t="str">
        <f>Artikelliste!D21</f>
        <v>Wildkräutersalat mit gebratenen Hühnerstreifen, Rohkost, Ei und Knoblauchdressing</v>
      </c>
      <c r="L31" s="699"/>
      <c r="O31" s="741" t="s">
        <v>157</v>
      </c>
      <c r="P31" s="741"/>
      <c r="Q31" s="741"/>
      <c r="R31" s="741"/>
      <c r="S31" s="741"/>
      <c r="T31" s="741"/>
      <c r="U31" s="741"/>
      <c r="V31" s="741"/>
      <c r="W31" s="741"/>
      <c r="X31" s="741"/>
      <c r="Y31" s="103"/>
      <c r="Z31" s="103"/>
      <c r="AA31" s="103"/>
      <c r="AB31" s="103"/>
    </row>
    <row r="32" spans="2:28" s="103" customFormat="1" ht="13.5" customHeight="1" x14ac:dyDescent="0.2">
      <c r="B32" s="730"/>
      <c r="C32" s="724" t="str">
        <f>Artikelliste!E17</f>
        <v>C,A,G</v>
      </c>
      <c r="D32" s="705"/>
      <c r="E32" s="703" t="str">
        <f>Artikelliste!E18</f>
        <v>M,A,F</v>
      </c>
      <c r="F32" s="705"/>
      <c r="G32" s="703" t="str">
        <f>Artikelliste!E19</f>
        <v>A,C,G,O,M</v>
      </c>
      <c r="H32" s="705"/>
      <c r="I32" s="703" t="str">
        <f>Artikelliste!E20</f>
        <v>A,C,G</v>
      </c>
      <c r="J32" s="705"/>
      <c r="K32" s="703" t="str">
        <f>Artikelliste!E21</f>
        <v>C,G</v>
      </c>
      <c r="L32" s="705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97"/>
      <c r="Z32" s="97"/>
      <c r="AA32" s="97"/>
      <c r="AB32" s="97"/>
    </row>
    <row r="33" spans="2:28" s="97" customFormat="1" ht="15" x14ac:dyDescent="0.2">
      <c r="B33" s="730"/>
      <c r="C33" s="732">
        <f>Artikelliste!F17</f>
        <v>6.5</v>
      </c>
      <c r="D33" s="733"/>
      <c r="E33" s="732">
        <f>Artikelliste!F18</f>
        <v>7.2</v>
      </c>
      <c r="F33" s="733"/>
      <c r="G33" s="732">
        <f>Artikelliste!F19</f>
        <v>8.8000000000000007</v>
      </c>
      <c r="H33" s="733"/>
      <c r="I33" s="732">
        <f>Artikelliste!F20</f>
        <v>7.2</v>
      </c>
      <c r="J33" s="733"/>
      <c r="K33" s="732">
        <f>Artikelliste!F21</f>
        <v>7.2</v>
      </c>
      <c r="L33" s="733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102"/>
      <c r="Z33" s="95"/>
      <c r="AA33" s="95"/>
      <c r="AB33" s="95"/>
    </row>
    <row r="34" spans="2:28" s="97" customFormat="1" ht="18" customHeight="1" thickBot="1" x14ac:dyDescent="0.25">
      <c r="B34" s="731"/>
      <c r="C34" s="734"/>
      <c r="D34" s="735"/>
      <c r="E34" s="734"/>
      <c r="F34" s="735"/>
      <c r="G34" s="734"/>
      <c r="H34" s="735"/>
      <c r="I34" s="734"/>
      <c r="J34" s="735"/>
      <c r="K34" s="734"/>
      <c r="L34" s="735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94"/>
      <c r="Z34" s="94"/>
      <c r="AA34" s="94"/>
      <c r="AB34" s="94"/>
    </row>
    <row r="35" spans="2:28" s="101" customFormat="1" ht="18.75" customHeight="1" thickBot="1" x14ac:dyDescent="0.25">
      <c r="B35" s="292" t="s">
        <v>16</v>
      </c>
      <c r="C35" s="742" t="s">
        <v>118</v>
      </c>
      <c r="D35" s="743"/>
      <c r="E35" s="742" t="s">
        <v>117</v>
      </c>
      <c r="F35" s="743"/>
      <c r="G35" s="742" t="s">
        <v>427</v>
      </c>
      <c r="H35" s="743"/>
      <c r="I35" s="742" t="s">
        <v>428</v>
      </c>
      <c r="J35" s="743"/>
      <c r="K35" s="742" t="s">
        <v>115</v>
      </c>
      <c r="L35" s="743"/>
      <c r="O35" s="311" t="s">
        <v>46</v>
      </c>
      <c r="P35" s="312"/>
      <c r="Q35" s="312"/>
      <c r="R35" s="312"/>
      <c r="S35" s="312"/>
      <c r="T35" s="312"/>
      <c r="U35" s="312"/>
      <c r="V35" s="312"/>
      <c r="W35" s="312"/>
      <c r="X35" s="312"/>
      <c r="Y35" s="96"/>
      <c r="Z35" s="96"/>
      <c r="AA35" s="96"/>
      <c r="AB35" s="96"/>
    </row>
    <row r="36" spans="2:28" s="98" customFormat="1" ht="29.25" customHeight="1" x14ac:dyDescent="0.2">
      <c r="B36" s="744">
        <f>Artikelliste!A24</f>
        <v>43903</v>
      </c>
      <c r="C36" s="747" t="str">
        <f>C6</f>
        <v>Bärlauchrahmsuppe</v>
      </c>
      <c r="D36" s="748"/>
      <c r="E36" s="747" t="str">
        <f t="shared" ref="E36" si="0">E6</f>
        <v>Liptaueraufstrich</v>
      </c>
      <c r="F36" s="748"/>
      <c r="G36" s="747" t="str">
        <f t="shared" ref="G36" si="1">G6</f>
        <v>Pariser Schnitzel</v>
      </c>
      <c r="H36" s="748"/>
      <c r="I36" s="747" t="str">
        <f t="shared" ref="I36" si="2">I6</f>
        <v>BBQ Ripperl</v>
      </c>
      <c r="J36" s="748"/>
      <c r="K36" s="747" t="str">
        <f t="shared" ref="K36" si="3">K6</f>
        <v>Buttermilch-Schmarren</v>
      </c>
      <c r="L36" s="748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2:28" s="297" customFormat="1" ht="47.25" customHeight="1" x14ac:dyDescent="0.2">
      <c r="B37" s="745"/>
      <c r="C37" s="737" t="str">
        <f>C7</f>
        <v>.</v>
      </c>
      <c r="D37" s="738"/>
      <c r="E37" s="737" t="str">
        <f t="shared" ref="E37" si="4">E7</f>
        <v>mit Kornspitz</v>
      </c>
      <c r="F37" s="738"/>
      <c r="G37" s="737" t="str">
        <f t="shared" ref="G37" si="5">G7</f>
        <v>mit Reis, Kartofferl und Preiselbeeren</v>
      </c>
      <c r="H37" s="738"/>
      <c r="I37" s="749" t="str">
        <f t="shared" ref="I37" si="6">I7</f>
        <v>mit Bratkartoffeln, Zwiebeln, Knoblauch&amp;Cocktail-Dip</v>
      </c>
      <c r="J37" s="750"/>
      <c r="K37" s="737" t="str">
        <f t="shared" ref="K37" si="7">K7</f>
        <v>mit Heidelbeer-Ragout</v>
      </c>
      <c r="L37" s="738"/>
      <c r="O37" s="739" t="s">
        <v>47</v>
      </c>
      <c r="P37" s="739"/>
      <c r="Q37" s="739"/>
      <c r="R37" s="739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</row>
    <row r="38" spans="2:28" s="297" customFormat="1" ht="17.25" customHeight="1" x14ac:dyDescent="0.2">
      <c r="B38" s="745"/>
      <c r="C38" s="751" t="str">
        <f>C8</f>
        <v>A,G,O</v>
      </c>
      <c r="D38" s="752"/>
      <c r="E38" s="751" t="str">
        <f t="shared" ref="E38" si="8">E8</f>
        <v>A,G</v>
      </c>
      <c r="F38" s="752"/>
      <c r="G38" s="751" t="str">
        <f t="shared" ref="G38" si="9">G8</f>
        <v>A,C,G</v>
      </c>
      <c r="H38" s="752"/>
      <c r="I38" s="751" t="str">
        <f t="shared" ref="I38" si="10">I8</f>
        <v>A,C,G,M</v>
      </c>
      <c r="J38" s="752"/>
      <c r="K38" s="751" t="str">
        <f t="shared" ref="K38" si="11">K8</f>
        <v>A,C,G</v>
      </c>
      <c r="L38" s="752"/>
      <c r="O38" s="97"/>
      <c r="P38" s="97"/>
      <c r="Q38" s="97"/>
      <c r="R38" s="97"/>
      <c r="S38" s="97"/>
      <c r="T38" s="97"/>
      <c r="U38" s="110"/>
      <c r="V38" s="110"/>
      <c r="W38" s="110"/>
      <c r="X38" s="110"/>
      <c r="Y38" s="298"/>
      <c r="Z38" s="298"/>
      <c r="AA38" s="298"/>
      <c r="AB38" s="298"/>
    </row>
    <row r="39" spans="2:28" ht="18" customHeight="1" x14ac:dyDescent="0.2">
      <c r="B39" s="745"/>
      <c r="C39" s="753">
        <f>C9</f>
        <v>5</v>
      </c>
      <c r="D39" s="754"/>
      <c r="E39" s="753">
        <f t="shared" ref="E39" si="12">E9</f>
        <v>3.8</v>
      </c>
      <c r="F39" s="754"/>
      <c r="G39" s="753">
        <f t="shared" ref="G39" si="13">G9</f>
        <v>12.5</v>
      </c>
      <c r="H39" s="754"/>
      <c r="I39" s="753">
        <f t="shared" ref="I39" si="14">I9</f>
        <v>11.9</v>
      </c>
      <c r="J39" s="754"/>
      <c r="K39" s="753">
        <f t="shared" ref="K39" si="15">K9</f>
        <v>8</v>
      </c>
      <c r="L39" s="754"/>
      <c r="S39" s="94"/>
      <c r="T39" s="94"/>
      <c r="U39" s="94"/>
      <c r="V39" s="94"/>
      <c r="W39" s="94"/>
      <c r="X39" s="94"/>
      <c r="Y39" s="95"/>
      <c r="Z39" s="95"/>
      <c r="AA39" s="95"/>
      <c r="AB39" s="95"/>
    </row>
    <row r="40" spans="2:28" ht="19.5" customHeight="1" thickBot="1" x14ac:dyDescent="0.25">
      <c r="B40" s="746"/>
      <c r="C40" s="755"/>
      <c r="D40" s="756"/>
      <c r="E40" s="755"/>
      <c r="F40" s="756"/>
      <c r="G40" s="755"/>
      <c r="H40" s="756"/>
      <c r="I40" s="755"/>
      <c r="J40" s="756"/>
      <c r="K40" s="755"/>
      <c r="L40" s="756"/>
      <c r="O40" s="736"/>
      <c r="P40" s="736"/>
      <c r="Q40" s="736"/>
      <c r="R40" s="736"/>
      <c r="S40" s="736"/>
      <c r="T40" s="93"/>
      <c r="U40" s="93"/>
      <c r="V40" s="93"/>
      <c r="W40" s="93"/>
      <c r="X40" s="93"/>
      <c r="Y40" s="94"/>
      <c r="Z40" s="94"/>
      <c r="AA40" s="94"/>
      <c r="AB40" s="94"/>
    </row>
    <row r="41" spans="2:28" ht="15.75" thickBot="1" x14ac:dyDescent="0.25">
      <c r="B41" s="296"/>
      <c r="C41" s="757"/>
      <c r="D41" s="758"/>
      <c r="E41" s="759"/>
      <c r="F41" s="760"/>
      <c r="G41" s="759"/>
      <c r="H41" s="760"/>
      <c r="I41" s="759"/>
      <c r="J41" s="760"/>
      <c r="K41" s="759"/>
      <c r="L41" s="760"/>
      <c r="S41" s="93"/>
      <c r="T41" s="93"/>
      <c r="U41" s="93"/>
      <c r="V41" s="93"/>
      <c r="W41" s="93"/>
      <c r="X41" s="93"/>
      <c r="Y41" s="93"/>
      <c r="Z41" s="93"/>
      <c r="AA41" s="93"/>
      <c r="AB41" s="93"/>
    </row>
    <row r="42" spans="2:28" ht="14.25" x14ac:dyDescent="0.2">
      <c r="B42" s="313"/>
      <c r="C42" s="761"/>
      <c r="D42" s="761"/>
      <c r="E42" s="761"/>
      <c r="F42" s="100"/>
      <c r="G42" s="100"/>
      <c r="H42" s="100"/>
      <c r="I42" s="100"/>
      <c r="J42" s="100"/>
      <c r="K42" s="99"/>
      <c r="L42" s="99"/>
      <c r="Y42" s="93"/>
      <c r="Z42" s="93"/>
      <c r="AA42" s="93"/>
      <c r="AB42" s="93"/>
    </row>
  </sheetData>
  <sheetProtection password="802B" sheet="1" objects="1" scenarios="1" selectLockedCells="1" selectUnlockedCells="1"/>
  <mergeCells count="234">
    <mergeCell ref="C35:D35"/>
    <mergeCell ref="C39:D40"/>
    <mergeCell ref="C41:D41"/>
    <mergeCell ref="E41:F41"/>
    <mergeCell ref="G41:H41"/>
    <mergeCell ref="I41:J41"/>
    <mergeCell ref="K41:L41"/>
    <mergeCell ref="C42:E42"/>
    <mergeCell ref="E39:F40"/>
    <mergeCell ref="G39:H40"/>
    <mergeCell ref="I39:J40"/>
    <mergeCell ref="K39:L40"/>
    <mergeCell ref="B36:B4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C38:D38"/>
    <mergeCell ref="E38:F38"/>
    <mergeCell ref="G38:H38"/>
    <mergeCell ref="I38:J38"/>
    <mergeCell ref="K38:L38"/>
    <mergeCell ref="O40:S40"/>
    <mergeCell ref="K37:L37"/>
    <mergeCell ref="O37:R37"/>
    <mergeCell ref="O29:X29"/>
    <mergeCell ref="G33:H34"/>
    <mergeCell ref="I33:J34"/>
    <mergeCell ref="K33:L34"/>
    <mergeCell ref="C29:D29"/>
    <mergeCell ref="E29:F29"/>
    <mergeCell ref="G29:H29"/>
    <mergeCell ref="I29:J29"/>
    <mergeCell ref="K29:L29"/>
    <mergeCell ref="O31:X33"/>
    <mergeCell ref="C32:D32"/>
    <mergeCell ref="E32:F32"/>
    <mergeCell ref="G32:H32"/>
    <mergeCell ref="I32:J32"/>
    <mergeCell ref="K32:L32"/>
    <mergeCell ref="C33:D34"/>
    <mergeCell ref="E33:F34"/>
    <mergeCell ref="E35:F35"/>
    <mergeCell ref="G35:H35"/>
    <mergeCell ref="I35:J35"/>
    <mergeCell ref="K35:L35"/>
    <mergeCell ref="B30:B34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K25:L25"/>
    <mergeCell ref="O25:T25"/>
    <mergeCell ref="C26:D26"/>
    <mergeCell ref="E26:F26"/>
    <mergeCell ref="G26:H26"/>
    <mergeCell ref="I26:J26"/>
    <mergeCell ref="K26:L26"/>
    <mergeCell ref="B24:B28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C27:D28"/>
    <mergeCell ref="E27:F28"/>
    <mergeCell ref="G27:H28"/>
    <mergeCell ref="I27:J28"/>
    <mergeCell ref="K27:L28"/>
    <mergeCell ref="Q21:R22"/>
    <mergeCell ref="S21:T22"/>
    <mergeCell ref="C23:D23"/>
    <mergeCell ref="E23:F23"/>
    <mergeCell ref="G23:H23"/>
    <mergeCell ref="I23:J23"/>
    <mergeCell ref="K23:L23"/>
    <mergeCell ref="C21:D22"/>
    <mergeCell ref="E21:F22"/>
    <mergeCell ref="G21:H22"/>
    <mergeCell ref="I21:J22"/>
    <mergeCell ref="K21:L22"/>
    <mergeCell ref="O21:P22"/>
    <mergeCell ref="O20:P20"/>
    <mergeCell ref="Q20:R20"/>
    <mergeCell ref="S20:T20"/>
    <mergeCell ref="C19:D19"/>
    <mergeCell ref="E19:F19"/>
    <mergeCell ref="G19:H19"/>
    <mergeCell ref="I19:J19"/>
    <mergeCell ref="K19:L19"/>
    <mergeCell ref="O19:P19"/>
    <mergeCell ref="C17:D17"/>
    <mergeCell ref="E17:F17"/>
    <mergeCell ref="G17:H17"/>
    <mergeCell ref="I17:J17"/>
    <mergeCell ref="K17:L17"/>
    <mergeCell ref="O17:P17"/>
    <mergeCell ref="Q17:R17"/>
    <mergeCell ref="S17:T17"/>
    <mergeCell ref="B18:B22"/>
    <mergeCell ref="C18:D18"/>
    <mergeCell ref="E18:F18"/>
    <mergeCell ref="G18:H18"/>
    <mergeCell ref="I18:J18"/>
    <mergeCell ref="K18:L18"/>
    <mergeCell ref="O18:P18"/>
    <mergeCell ref="Q18:R18"/>
    <mergeCell ref="S18:T18"/>
    <mergeCell ref="Q19:R19"/>
    <mergeCell ref="S19:T19"/>
    <mergeCell ref="C20:D20"/>
    <mergeCell ref="E20:F20"/>
    <mergeCell ref="G20:H20"/>
    <mergeCell ref="I20:J20"/>
    <mergeCell ref="K20:L20"/>
    <mergeCell ref="G14:H14"/>
    <mergeCell ref="I14:J14"/>
    <mergeCell ref="K14:L14"/>
    <mergeCell ref="O14:P14"/>
    <mergeCell ref="Q14:R14"/>
    <mergeCell ref="S14:T14"/>
    <mergeCell ref="U14:V14"/>
    <mergeCell ref="W14:X14"/>
    <mergeCell ref="C15:D16"/>
    <mergeCell ref="E15:F16"/>
    <mergeCell ref="G15:H16"/>
    <mergeCell ref="I15:J16"/>
    <mergeCell ref="K15:L16"/>
    <mergeCell ref="O15:P16"/>
    <mergeCell ref="Q15:R16"/>
    <mergeCell ref="S15:T16"/>
    <mergeCell ref="U15:V16"/>
    <mergeCell ref="W15:X16"/>
    <mergeCell ref="W11:X11"/>
    <mergeCell ref="B12:B16"/>
    <mergeCell ref="C12:D12"/>
    <mergeCell ref="E12:F12"/>
    <mergeCell ref="G12:H12"/>
    <mergeCell ref="I12:J12"/>
    <mergeCell ref="K12:L12"/>
    <mergeCell ref="O12:P12"/>
    <mergeCell ref="Q12:R12"/>
    <mergeCell ref="S12:T12"/>
    <mergeCell ref="U12:V12"/>
    <mergeCell ref="W12:X12"/>
    <mergeCell ref="C13:D13"/>
    <mergeCell ref="E13:F13"/>
    <mergeCell ref="G13:H13"/>
    <mergeCell ref="I13:J13"/>
    <mergeCell ref="K13:L13"/>
    <mergeCell ref="O13:P13"/>
    <mergeCell ref="Q13:R13"/>
    <mergeCell ref="S13:T13"/>
    <mergeCell ref="U13:V13"/>
    <mergeCell ref="W13:X13"/>
    <mergeCell ref="C14:D14"/>
    <mergeCell ref="E14:F14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U8:V8"/>
    <mergeCell ref="W8:X8"/>
    <mergeCell ref="E9:F10"/>
    <mergeCell ref="G9:H10"/>
    <mergeCell ref="I9:J10"/>
    <mergeCell ref="K9:L10"/>
    <mergeCell ref="O9:P10"/>
    <mergeCell ref="Q9:R10"/>
    <mergeCell ref="S9:T10"/>
    <mergeCell ref="U9:V10"/>
    <mergeCell ref="W9:X10"/>
    <mergeCell ref="B8:B9"/>
    <mergeCell ref="C8:D8"/>
    <mergeCell ref="E8:F8"/>
    <mergeCell ref="G8:H8"/>
    <mergeCell ref="I8:J8"/>
    <mergeCell ref="K8:L8"/>
    <mergeCell ref="O8:P8"/>
    <mergeCell ref="Q8:R8"/>
    <mergeCell ref="S8:T8"/>
    <mergeCell ref="C9:D10"/>
    <mergeCell ref="I7:J7"/>
    <mergeCell ref="K7:L7"/>
    <mergeCell ref="O7:P7"/>
    <mergeCell ref="Q7:R7"/>
    <mergeCell ref="S7:T7"/>
    <mergeCell ref="U7:V7"/>
    <mergeCell ref="W5:X5"/>
    <mergeCell ref="C6:D6"/>
    <mergeCell ref="E6:F6"/>
    <mergeCell ref="G6:H6"/>
    <mergeCell ref="I6:J6"/>
    <mergeCell ref="K6:L6"/>
    <mergeCell ref="O6:P6"/>
    <mergeCell ref="Q6:R6"/>
    <mergeCell ref="S6:T6"/>
    <mergeCell ref="U6:V6"/>
    <mergeCell ref="W6:X6"/>
    <mergeCell ref="W7:X7"/>
    <mergeCell ref="C7:D7"/>
    <mergeCell ref="E7:F7"/>
    <mergeCell ref="G7:H7"/>
    <mergeCell ref="G2:J2"/>
    <mergeCell ref="S2:V2"/>
    <mergeCell ref="C5:D5"/>
    <mergeCell ref="E5:F5"/>
    <mergeCell ref="G5:H5"/>
    <mergeCell ref="I5:J5"/>
    <mergeCell ref="K5:L5"/>
    <mergeCell ref="O5:P5"/>
    <mergeCell ref="Q5:R5"/>
    <mergeCell ref="S5:T5"/>
    <mergeCell ref="U5:V5"/>
  </mergeCells>
  <pageMargins left="0.5" right="0.5" top="0.5" bottom="0.5" header="0.5" footer="0.5"/>
  <pageSetup paperSize="9" scale="57" fitToWidth="0" orientation="landscape" r:id="rId1"/>
  <headerFooter alignWithMargins="0"/>
  <colBreaks count="1" manualBreakCount="1">
    <brk id="13" max="1048575" man="1"/>
  </colBreaks>
  <ignoredErrors>
    <ignoredError sqref="I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  <pageSetUpPr fitToPage="1"/>
  </sheetPr>
  <dimension ref="A2:BG70"/>
  <sheetViews>
    <sheetView showGridLines="0" tabSelected="1" showWhiteSpace="0" zoomScaleNormal="100" zoomScaleSheetLayoutView="100" zoomScalePageLayoutView="55" workbookViewId="0">
      <pane ySplit="6" topLeftCell="A7" activePane="bottomLeft" state="frozenSplit"/>
      <selection pane="bottomLeft" activeCell="E2" sqref="E2:I2"/>
    </sheetView>
  </sheetViews>
  <sheetFormatPr baseColWidth="10" defaultColWidth="11.42578125" defaultRowHeight="12.75" x14ac:dyDescent="0.2"/>
  <cols>
    <col min="1" max="1" width="3.5703125" style="3" customWidth="1"/>
    <col min="2" max="2" width="12.85546875" style="10" bestFit="1" customWidth="1"/>
    <col min="3" max="3" width="21.5703125" style="4" customWidth="1"/>
    <col min="4" max="4" width="33.28515625" style="3" customWidth="1"/>
    <col min="5" max="5" width="46.140625" style="28" customWidth="1"/>
    <col min="6" max="6" width="8.7109375" style="5" customWidth="1"/>
    <col min="7" max="7" width="10.140625" style="30" customWidth="1"/>
    <col min="8" max="8" width="12.140625" style="12" customWidth="1"/>
    <col min="9" max="9" width="8.28515625" style="5" customWidth="1"/>
    <col min="10" max="10" width="10.85546875" style="1" customWidth="1"/>
    <col min="11" max="11" width="9.42578125" style="7" customWidth="1"/>
    <col min="12" max="12" width="9.42578125" style="9" customWidth="1"/>
    <col min="13" max="13" width="9.42578125" style="3" customWidth="1"/>
    <col min="14" max="14" width="11.28515625" style="3" customWidth="1"/>
    <col min="15" max="29" width="9.42578125" style="3" customWidth="1"/>
    <col min="30" max="212" width="9.140625" style="3" customWidth="1"/>
    <col min="213" max="16384" width="11.42578125" style="3"/>
  </cols>
  <sheetData>
    <row r="2" spans="2:59" ht="30" x14ac:dyDescent="0.4">
      <c r="D2" s="39"/>
      <c r="E2" s="773" t="s">
        <v>92</v>
      </c>
      <c r="F2" s="774"/>
      <c r="G2" s="774"/>
      <c r="H2" s="774"/>
      <c r="I2" s="774"/>
      <c r="J2" s="777" t="s">
        <v>161</v>
      </c>
      <c r="K2" s="777"/>
      <c r="L2" s="777"/>
      <c r="M2" s="777"/>
      <c r="N2" s="777"/>
      <c r="O2" s="777"/>
      <c r="P2" s="777"/>
    </row>
    <row r="3" spans="2:59" ht="15" x14ac:dyDescent="0.2">
      <c r="E3" s="771" t="s">
        <v>39</v>
      </c>
      <c r="F3" s="772"/>
      <c r="G3" s="772"/>
      <c r="H3" s="772"/>
      <c r="I3" s="772"/>
      <c r="K3" s="6"/>
      <c r="L3" s="8"/>
      <c r="O3" s="335"/>
    </row>
    <row r="4" spans="2:59" ht="15" x14ac:dyDescent="0.25">
      <c r="D4" s="40" t="str">
        <f>" "&amp;TEXT(MIN(B7:B61),"T.M.JJ")&amp;" bis "&amp;TEXT(MAX(B7:B61),"T.M.JJ")</f>
        <v xml:space="preserve"> 9.3.20 bis 13.3.20</v>
      </c>
      <c r="E4" s="771" t="s">
        <v>40</v>
      </c>
      <c r="F4" s="772"/>
      <c r="G4" s="772"/>
      <c r="H4" s="772"/>
      <c r="I4" s="772"/>
      <c r="J4" s="778" t="s">
        <v>90</v>
      </c>
      <c r="K4" s="778"/>
      <c r="L4" s="778"/>
      <c r="M4" s="778"/>
      <c r="N4" s="778"/>
      <c r="O4" s="336"/>
      <c r="P4" s="336"/>
      <c r="Q4" s="336"/>
    </row>
    <row r="5" spans="2:59" x14ac:dyDescent="0.2">
      <c r="E5" s="137" t="s">
        <v>26</v>
      </c>
      <c r="F5" s="775"/>
      <c r="G5" s="776"/>
      <c r="H5" s="776"/>
      <c r="I5" s="776"/>
      <c r="J5" s="779" t="s">
        <v>91</v>
      </c>
      <c r="K5" s="780"/>
      <c r="L5" s="780"/>
      <c r="M5" s="780"/>
      <c r="N5" s="780"/>
      <c r="O5" s="337"/>
      <c r="P5" s="337"/>
      <c r="Q5" s="37"/>
    </row>
    <row r="6" spans="2:59" s="25" customFormat="1" ht="24.75" customHeight="1" x14ac:dyDescent="0.2">
      <c r="B6" s="64" t="s">
        <v>1</v>
      </c>
      <c r="C6" s="58" t="s">
        <v>36</v>
      </c>
      <c r="D6" s="58" t="s">
        <v>6</v>
      </c>
      <c r="E6" s="59" t="s">
        <v>4</v>
      </c>
      <c r="F6" s="58" t="s">
        <v>18</v>
      </c>
      <c r="G6" s="60" t="s">
        <v>5</v>
      </c>
      <c r="H6" s="59" t="s">
        <v>37</v>
      </c>
      <c r="I6" s="75" t="s">
        <v>17</v>
      </c>
      <c r="J6" s="136" t="s">
        <v>70</v>
      </c>
      <c r="K6" s="136" t="s">
        <v>71</v>
      </c>
      <c r="L6" s="136" t="s">
        <v>72</v>
      </c>
      <c r="M6" s="136" t="s">
        <v>73</v>
      </c>
      <c r="N6" s="136" t="s">
        <v>74</v>
      </c>
      <c r="O6" s="136" t="s">
        <v>75</v>
      </c>
      <c r="P6" s="136" t="s">
        <v>76</v>
      </c>
      <c r="Q6" s="136" t="s">
        <v>77</v>
      </c>
      <c r="R6" s="136" t="s">
        <v>78</v>
      </c>
      <c r="S6" s="136" t="s">
        <v>79</v>
      </c>
      <c r="T6" s="136" t="s">
        <v>80</v>
      </c>
      <c r="U6" s="136" t="s">
        <v>81</v>
      </c>
      <c r="V6" s="136" t="s">
        <v>82</v>
      </c>
      <c r="W6" s="136" t="s">
        <v>83</v>
      </c>
      <c r="X6" s="136" t="s">
        <v>84</v>
      </c>
      <c r="Y6" s="136" t="s">
        <v>85</v>
      </c>
      <c r="Z6" s="136" t="s">
        <v>86</v>
      </c>
      <c r="AA6" s="136" t="s">
        <v>87</v>
      </c>
      <c r="AB6" s="136" t="s">
        <v>88</v>
      </c>
      <c r="AC6" s="136" t="s">
        <v>89</v>
      </c>
      <c r="AD6" s="136" t="s">
        <v>120</v>
      </c>
      <c r="AE6" s="136" t="s">
        <v>121</v>
      </c>
      <c r="AF6" s="136" t="s">
        <v>122</v>
      </c>
      <c r="AG6" s="136" t="s">
        <v>123</v>
      </c>
      <c r="AH6" s="136" t="s">
        <v>124</v>
      </c>
      <c r="AI6" s="136" t="s">
        <v>125</v>
      </c>
      <c r="AJ6" s="136" t="s">
        <v>126</v>
      </c>
      <c r="AK6" s="136" t="s">
        <v>127</v>
      </c>
      <c r="AL6" s="136" t="s">
        <v>128</v>
      </c>
      <c r="AM6" s="136" t="s">
        <v>129</v>
      </c>
      <c r="AN6" s="136" t="s">
        <v>130</v>
      </c>
      <c r="AO6" s="136" t="s">
        <v>131</v>
      </c>
      <c r="AP6" s="136" t="s">
        <v>132</v>
      </c>
      <c r="AQ6" s="136" t="s">
        <v>133</v>
      </c>
      <c r="AR6" s="136" t="s">
        <v>134</v>
      </c>
      <c r="AS6" s="136" t="s">
        <v>135</v>
      </c>
      <c r="AT6" s="136" t="s">
        <v>136</v>
      </c>
      <c r="AU6" s="136" t="s">
        <v>137</v>
      </c>
      <c r="AV6" s="136" t="s">
        <v>138</v>
      </c>
      <c r="AW6" s="136" t="s">
        <v>139</v>
      </c>
      <c r="AX6" s="136" t="s">
        <v>140</v>
      </c>
      <c r="AY6" s="136" t="s">
        <v>141</v>
      </c>
      <c r="AZ6" s="136" t="s">
        <v>142</v>
      </c>
      <c r="BA6" s="136" t="s">
        <v>143</v>
      </c>
      <c r="BB6" s="136" t="s">
        <v>144</v>
      </c>
      <c r="BC6" s="136" t="s">
        <v>145</v>
      </c>
      <c r="BD6" s="136" t="s">
        <v>146</v>
      </c>
      <c r="BE6" s="136" t="s">
        <v>147</v>
      </c>
      <c r="BF6" s="136" t="s">
        <v>148</v>
      </c>
      <c r="BG6" s="136" t="s">
        <v>149</v>
      </c>
    </row>
    <row r="7" spans="2:59" s="11" customFormat="1" ht="24" customHeight="1" x14ac:dyDescent="0.2">
      <c r="B7" s="762">
        <f>Artikelliste!A2</f>
        <v>43899</v>
      </c>
      <c r="C7" s="331" t="s">
        <v>117</v>
      </c>
      <c r="D7" s="191" t="str">
        <f>Artikelliste!C22</f>
        <v>Liptaueraufstrich</v>
      </c>
      <c r="E7" s="172" t="str">
        <f>Artikelliste!D22</f>
        <v>mit Kornspitz</v>
      </c>
      <c r="F7" s="13" t="str">
        <f>Artikelliste!E22</f>
        <v>A,G</v>
      </c>
      <c r="G7" s="13">
        <f>Artikelliste!F22</f>
        <v>3.8</v>
      </c>
      <c r="H7" s="13">
        <f t="shared" ref="H7:H61" si="0">I7*G7</f>
        <v>0</v>
      </c>
      <c r="I7" s="77">
        <f>SUM(J7:BG7)</f>
        <v>0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</row>
    <row r="8" spans="2:59" s="11" customFormat="1" ht="24" customHeight="1" x14ac:dyDescent="0.2">
      <c r="B8" s="763"/>
      <c r="C8" s="332" t="s">
        <v>118</v>
      </c>
      <c r="D8" s="173" t="str">
        <f>Artikelliste!C23</f>
        <v>Bärlauchrahmsuppe</v>
      </c>
      <c r="E8" s="171" t="str">
        <f>Artikelliste!D23</f>
        <v>.</v>
      </c>
      <c r="F8" s="14" t="str">
        <f>Artikelliste!E23</f>
        <v>A,G,O</v>
      </c>
      <c r="G8" s="14">
        <f>Artikelliste!F23</f>
        <v>5</v>
      </c>
      <c r="H8" s="14">
        <f t="shared" ref="H8:H13" si="1">I8*G8</f>
        <v>0</v>
      </c>
      <c r="I8" s="76">
        <f t="shared" ref="I8:I61" si="2">SUM(J8:BG8)</f>
        <v>0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</row>
    <row r="9" spans="2:59" s="11" customFormat="1" ht="24" customHeight="1" x14ac:dyDescent="0.2">
      <c r="B9" s="763"/>
      <c r="C9" s="331" t="s">
        <v>427</v>
      </c>
      <c r="D9" s="191" t="str">
        <f>Artikelliste!C24</f>
        <v>Pariser Schnitzel</v>
      </c>
      <c r="E9" s="172" t="str">
        <f>Artikelliste!D24</f>
        <v>mit Reis, Kartofferl und Preiselbeeren</v>
      </c>
      <c r="F9" s="13" t="str">
        <f>Artikelliste!E24</f>
        <v>A,C,G</v>
      </c>
      <c r="G9" s="13">
        <f>Artikelliste!F24</f>
        <v>12.5</v>
      </c>
      <c r="H9" s="13">
        <f t="shared" si="1"/>
        <v>0</v>
      </c>
      <c r="I9" s="77">
        <f t="shared" si="2"/>
        <v>0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</row>
    <row r="10" spans="2:59" s="11" customFormat="1" ht="24.75" customHeight="1" x14ac:dyDescent="0.2">
      <c r="B10" s="764"/>
      <c r="C10" s="332" t="s">
        <v>428</v>
      </c>
      <c r="D10" s="173" t="str">
        <f>Artikelliste!C25</f>
        <v>BBQ Ripperl</v>
      </c>
      <c r="E10" s="171" t="str">
        <f>Artikelliste!D25</f>
        <v>mit Bratkartoffeln, Zwiebeln, Knoblauch&amp;Cocktail-Dip</v>
      </c>
      <c r="F10" s="14" t="str">
        <f>Artikelliste!E25</f>
        <v>A,C,G,M</v>
      </c>
      <c r="G10" s="14">
        <f>Artikelliste!F25</f>
        <v>11.9</v>
      </c>
      <c r="H10" s="14">
        <f t="shared" si="1"/>
        <v>0</v>
      </c>
      <c r="I10" s="76">
        <f t="shared" si="2"/>
        <v>0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</row>
    <row r="11" spans="2:59" s="11" customFormat="1" ht="24" customHeight="1" x14ac:dyDescent="0.2">
      <c r="B11" s="764"/>
      <c r="C11" s="333" t="s">
        <v>115</v>
      </c>
      <c r="D11" s="249" t="str">
        <f>Artikelliste!C26</f>
        <v>Buttermilch-Schmarren</v>
      </c>
      <c r="E11" s="248" t="str">
        <f>Artikelliste!D26</f>
        <v>mit Heidelbeer-Ragout</v>
      </c>
      <c r="F11" s="250" t="str">
        <f>Artikelliste!E26</f>
        <v>A,C,G</v>
      </c>
      <c r="G11" s="250">
        <f>Artikelliste!F26</f>
        <v>8</v>
      </c>
      <c r="H11" s="250">
        <f t="shared" si="1"/>
        <v>0</v>
      </c>
      <c r="I11" s="251">
        <f t="shared" si="2"/>
        <v>0</v>
      </c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</row>
    <row r="12" spans="2:59" s="11" customFormat="1" ht="24" customHeight="1" x14ac:dyDescent="0.2">
      <c r="B12" s="764"/>
      <c r="C12" s="171" t="str">
        <f>Artikelliste!B2</f>
        <v>Mo2 / Hauptspeise</v>
      </c>
      <c r="D12" s="173" t="str">
        <f>Artikelliste!C2</f>
        <v>Schinken-Käsetoast</v>
      </c>
      <c r="E12" s="171" t="str">
        <f>Artikelliste!D2</f>
        <v>mit Spiegelei, Ketchup und Mayo</v>
      </c>
      <c r="F12" s="14" t="str">
        <f>Artikelliste!E2</f>
        <v>A,C,M,G</v>
      </c>
      <c r="G12" s="14">
        <f>Artikelliste!F2</f>
        <v>5</v>
      </c>
      <c r="H12" s="14">
        <f t="shared" si="1"/>
        <v>0</v>
      </c>
      <c r="I12" s="76">
        <f t="shared" si="2"/>
        <v>0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</row>
    <row r="13" spans="2:59" s="11" customFormat="1" ht="24" customHeight="1" x14ac:dyDescent="0.2">
      <c r="B13" s="764"/>
      <c r="C13" s="172" t="str">
        <f>Artikelliste!B3</f>
        <v>Mo2 / Hauptspeise</v>
      </c>
      <c r="D13" s="191" t="str">
        <f>Artikelliste!C3</f>
        <v>Veganes Club-Sandwich</v>
      </c>
      <c r="E13" s="172" t="str">
        <f>Artikelliste!D3</f>
        <v>mit Austernpilzen und Wedges</v>
      </c>
      <c r="F13" s="13" t="str">
        <f>Artikelliste!E3</f>
        <v>A</v>
      </c>
      <c r="G13" s="13">
        <f>Artikelliste!F3</f>
        <v>7.2</v>
      </c>
      <c r="H13" s="13">
        <f t="shared" si="1"/>
        <v>0</v>
      </c>
      <c r="I13" s="77">
        <f t="shared" si="2"/>
        <v>0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</row>
    <row r="14" spans="2:59" s="11" customFormat="1" ht="24.75" customHeight="1" x14ac:dyDescent="0.2">
      <c r="B14" s="764"/>
      <c r="C14" s="189" t="str">
        <f>Artikelliste!B4</f>
        <v>Mo2 / Hauptspeise</v>
      </c>
      <c r="D14" s="66" t="str">
        <f>Artikelliste!C4</f>
        <v>Zuckerschoten-Hühnergeschnetzeltes</v>
      </c>
      <c r="E14" s="54" t="str">
        <f>Artikelliste!D4</f>
        <v>in Pfefferrahmsoße und Basmatireis</v>
      </c>
      <c r="F14" s="14" t="str">
        <f>Artikelliste!E4</f>
        <v>A,G,M</v>
      </c>
      <c r="G14" s="14">
        <f>Artikelliste!F4</f>
        <v>8.9</v>
      </c>
      <c r="H14" s="14">
        <f t="shared" si="0"/>
        <v>0</v>
      </c>
      <c r="I14" s="76">
        <f t="shared" si="2"/>
        <v>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</row>
    <row r="15" spans="2:59" s="11" customFormat="1" ht="24" customHeight="1" x14ac:dyDescent="0.2">
      <c r="B15" s="764"/>
      <c r="C15" s="190" t="str">
        <f>Artikelliste!B5</f>
        <v>Mo3 / Vegi. Hauptspeise</v>
      </c>
      <c r="D15" s="65" t="str">
        <f>Artikelliste!C5</f>
        <v>Brokkoli-Paradeiser-Quiche</v>
      </c>
      <c r="E15" s="55" t="str">
        <f>Artikelliste!D5</f>
        <v>mit Basilikumpesto</v>
      </c>
      <c r="F15" s="13" t="str">
        <f>Artikelliste!E5</f>
        <v>A,C,G,H</v>
      </c>
      <c r="G15" s="13">
        <f>Artikelliste!F5</f>
        <v>7.2</v>
      </c>
      <c r="H15" s="13">
        <f t="shared" si="0"/>
        <v>0</v>
      </c>
      <c r="I15" s="77">
        <f t="shared" si="2"/>
        <v>0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</row>
    <row r="16" spans="2:59" s="11" customFormat="1" ht="24" customHeight="1" x14ac:dyDescent="0.2">
      <c r="B16" s="764"/>
      <c r="C16" s="189" t="str">
        <f>Artikelliste!B6</f>
        <v>Mo4 / Salat des Tages</v>
      </c>
      <c r="D16" s="66" t="str">
        <f>Artikelliste!C6</f>
        <v>Montags-Lunch-Salat</v>
      </c>
      <c r="E16" s="54" t="str">
        <f>Artikelliste!D6</f>
        <v>mit Thunfischsandwich und Chips</v>
      </c>
      <c r="F16" s="14" t="str">
        <f>Artikelliste!E6</f>
        <v>A,D</v>
      </c>
      <c r="G16" s="14">
        <f>Artikelliste!F6</f>
        <v>7.2</v>
      </c>
      <c r="H16" s="14">
        <f t="shared" si="0"/>
        <v>0</v>
      </c>
      <c r="I16" s="76">
        <f t="shared" si="2"/>
        <v>0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</row>
    <row r="17" spans="2:59" s="11" customFormat="1" ht="24" customHeight="1" thickBot="1" x14ac:dyDescent="0.25">
      <c r="B17" s="765"/>
      <c r="C17" s="132" t="str">
        <f>Artikelliste!B39</f>
        <v>Beilage</v>
      </c>
      <c r="D17" s="174" t="str">
        <f>Artikelliste!C39</f>
        <v xml:space="preserve">Bunter Blattsalat </v>
      </c>
      <c r="E17" s="133" t="str">
        <f>Artikelliste!D39</f>
        <v>mit Hausmarinade</v>
      </c>
      <c r="F17" s="29" t="str">
        <f>Artikelliste!E39</f>
        <v>.</v>
      </c>
      <c r="G17" s="29">
        <f>Artikelliste!F39</f>
        <v>3.2</v>
      </c>
      <c r="H17" s="29">
        <f t="shared" si="0"/>
        <v>0</v>
      </c>
      <c r="I17" s="78">
        <f t="shared" si="2"/>
        <v>0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</row>
    <row r="18" spans="2:59" s="11" customFormat="1" ht="24" customHeight="1" x14ac:dyDescent="0.2">
      <c r="B18" s="768">
        <f>Artikelliste!A8</f>
        <v>43900</v>
      </c>
      <c r="C18" s="332" t="str">
        <f>C7</f>
        <v>Wochenvorspeise</v>
      </c>
      <c r="D18" s="173" t="str">
        <f t="shared" ref="D18:G18" si="3">D7</f>
        <v>Liptaueraufstrich</v>
      </c>
      <c r="E18" s="171" t="str">
        <f t="shared" si="3"/>
        <v>mit Kornspitz</v>
      </c>
      <c r="F18" s="14" t="str">
        <f t="shared" si="3"/>
        <v>A,G</v>
      </c>
      <c r="G18" s="14">
        <f t="shared" si="3"/>
        <v>3.8</v>
      </c>
      <c r="H18" s="14">
        <f t="shared" ref="H18:H22" si="4">I18*G18</f>
        <v>0</v>
      </c>
      <c r="I18" s="76">
        <f t="shared" si="2"/>
        <v>0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</row>
    <row r="19" spans="2:59" s="11" customFormat="1" ht="24" customHeight="1" x14ac:dyDescent="0.2">
      <c r="B19" s="769"/>
      <c r="C19" s="331" t="str">
        <f t="shared" ref="C19:G19" si="5">C8</f>
        <v>Wochensuppe</v>
      </c>
      <c r="D19" s="191" t="str">
        <f t="shared" si="5"/>
        <v>Bärlauchrahmsuppe</v>
      </c>
      <c r="E19" s="172" t="str">
        <f t="shared" si="5"/>
        <v>.</v>
      </c>
      <c r="F19" s="13" t="str">
        <f t="shared" si="5"/>
        <v>A,G,O</v>
      </c>
      <c r="G19" s="13">
        <f t="shared" si="5"/>
        <v>5</v>
      </c>
      <c r="H19" s="13">
        <f t="shared" si="4"/>
        <v>0</v>
      </c>
      <c r="I19" s="77">
        <f t="shared" si="2"/>
        <v>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</row>
    <row r="20" spans="2:59" s="11" customFormat="1" ht="24" customHeight="1" x14ac:dyDescent="0.2">
      <c r="B20" s="769"/>
      <c r="C20" s="332" t="str">
        <f t="shared" ref="C20:G20" si="6">C9</f>
        <v>Wochengericht I</v>
      </c>
      <c r="D20" s="173" t="str">
        <f t="shared" si="6"/>
        <v>Pariser Schnitzel</v>
      </c>
      <c r="E20" s="171" t="str">
        <f t="shared" si="6"/>
        <v>mit Reis, Kartofferl und Preiselbeeren</v>
      </c>
      <c r="F20" s="14" t="str">
        <f t="shared" si="6"/>
        <v>A,C,G</v>
      </c>
      <c r="G20" s="14">
        <f t="shared" si="6"/>
        <v>12.5</v>
      </c>
      <c r="H20" s="14">
        <f t="shared" si="4"/>
        <v>0</v>
      </c>
      <c r="I20" s="76">
        <f t="shared" si="2"/>
        <v>0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</row>
    <row r="21" spans="2:59" s="11" customFormat="1" ht="24.75" customHeight="1" x14ac:dyDescent="0.2">
      <c r="B21" s="769"/>
      <c r="C21" s="331" t="str">
        <f t="shared" ref="C21:G21" si="7">C10</f>
        <v>Wochengericht II</v>
      </c>
      <c r="D21" s="191" t="str">
        <f t="shared" si="7"/>
        <v>BBQ Ripperl</v>
      </c>
      <c r="E21" s="172" t="str">
        <f t="shared" si="7"/>
        <v>mit Bratkartoffeln, Zwiebeln, Knoblauch&amp;Cocktail-Dip</v>
      </c>
      <c r="F21" s="13" t="str">
        <f t="shared" si="7"/>
        <v>A,C,G,M</v>
      </c>
      <c r="G21" s="13">
        <f t="shared" si="7"/>
        <v>11.9</v>
      </c>
      <c r="H21" s="13">
        <f t="shared" si="4"/>
        <v>0</v>
      </c>
      <c r="I21" s="77">
        <f t="shared" si="2"/>
        <v>0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</row>
    <row r="22" spans="2:59" s="11" customFormat="1" ht="24" customHeight="1" x14ac:dyDescent="0.2">
      <c r="B22" s="769"/>
      <c r="C22" s="334" t="str">
        <f t="shared" ref="C22:G22" si="8">C11</f>
        <v>Wochendessert</v>
      </c>
      <c r="D22" s="244" t="str">
        <f t="shared" si="8"/>
        <v>Buttermilch-Schmarren</v>
      </c>
      <c r="E22" s="243" t="str">
        <f t="shared" si="8"/>
        <v>mit Heidelbeer-Ragout</v>
      </c>
      <c r="F22" s="245" t="str">
        <f t="shared" si="8"/>
        <v>A,C,G</v>
      </c>
      <c r="G22" s="245">
        <f t="shared" si="8"/>
        <v>8</v>
      </c>
      <c r="H22" s="245">
        <f t="shared" si="4"/>
        <v>0</v>
      </c>
      <c r="I22" s="246">
        <f t="shared" si="2"/>
        <v>0</v>
      </c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</row>
    <row r="23" spans="2:59" s="11" customFormat="1" ht="24" customHeight="1" x14ac:dyDescent="0.2">
      <c r="B23" s="769"/>
      <c r="C23" s="172" t="str">
        <f>Artikelliste!B7</f>
        <v>Di2 / Hauptspeise</v>
      </c>
      <c r="D23" s="191" t="str">
        <f>Artikelliste!C7</f>
        <v>ital. Sandwich-Lasagne</v>
      </c>
      <c r="E23" s="55" t="str">
        <f>Artikelliste!D7</f>
        <v>.</v>
      </c>
      <c r="F23" s="13" t="str">
        <f>Artikelliste!E7</f>
        <v>C,A,G</v>
      </c>
      <c r="G23" s="13">
        <f>Artikelliste!F7</f>
        <v>5.9</v>
      </c>
      <c r="H23" s="13">
        <f t="shared" si="0"/>
        <v>0</v>
      </c>
      <c r="I23" s="77">
        <f t="shared" si="2"/>
        <v>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</row>
    <row r="24" spans="2:59" s="11" customFormat="1" ht="24" customHeight="1" x14ac:dyDescent="0.2">
      <c r="B24" s="769"/>
      <c r="C24" s="171" t="str">
        <f>Artikelliste!B8</f>
        <v>Di2 / Hauptspeise</v>
      </c>
      <c r="D24" s="66" t="str">
        <f>Artikelliste!C8</f>
        <v xml:space="preserve">gebratene vegane Maisdukaten </v>
      </c>
      <c r="E24" s="54" t="str">
        <f>Artikelliste!D8</f>
        <v>auf Ratatouille</v>
      </c>
      <c r="F24" s="14" t="str">
        <f>Artikelliste!E8</f>
        <v>.</v>
      </c>
      <c r="G24" s="14">
        <f>Artikelliste!F8</f>
        <v>7.2</v>
      </c>
      <c r="H24" s="14">
        <f t="shared" si="0"/>
        <v>0</v>
      </c>
      <c r="I24" s="76">
        <f t="shared" si="2"/>
        <v>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</row>
    <row r="25" spans="2:59" s="11" customFormat="1" ht="24" customHeight="1" x14ac:dyDescent="0.2">
      <c r="B25" s="769"/>
      <c r="C25" s="172" t="str">
        <f>Artikelliste!B9</f>
        <v>Di2 / Hauptspeise</v>
      </c>
      <c r="D25" s="65" t="str">
        <f>Artikelliste!C9</f>
        <v>Saltim Bocca-Roulade</v>
      </c>
      <c r="E25" s="55" t="str">
        <f>Artikelliste!D9</f>
        <v>von der Pute mit Gemüserisotto und Rucolasoße</v>
      </c>
      <c r="F25" s="13" t="str">
        <f>Artikelliste!E9</f>
        <v>O,G,A</v>
      </c>
      <c r="G25" s="13">
        <f>Artikelliste!F9</f>
        <v>8.9</v>
      </c>
      <c r="H25" s="13">
        <f t="shared" si="0"/>
        <v>0</v>
      </c>
      <c r="I25" s="77">
        <f t="shared" si="2"/>
        <v>0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</row>
    <row r="26" spans="2:59" s="11" customFormat="1" ht="24" customHeight="1" x14ac:dyDescent="0.2">
      <c r="B26" s="769"/>
      <c r="C26" s="171" t="str">
        <f>Artikelliste!B10</f>
        <v>Di3 / Vegi. Hauptspeise</v>
      </c>
      <c r="D26" s="66" t="str">
        <f>Artikelliste!C10</f>
        <v>Polentaknödel</v>
      </c>
      <c r="E26" s="54" t="str">
        <f>Artikelliste!D10</f>
        <v>auf Ratatouille</v>
      </c>
      <c r="F26" s="14" t="str">
        <f>Artikelliste!E10</f>
        <v>A,C,G</v>
      </c>
      <c r="G26" s="14">
        <f>Artikelliste!F10</f>
        <v>7.2</v>
      </c>
      <c r="H26" s="14">
        <f t="shared" si="0"/>
        <v>0</v>
      </c>
      <c r="I26" s="76">
        <f t="shared" si="2"/>
        <v>0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</row>
    <row r="27" spans="2:59" s="11" customFormat="1" ht="24" customHeight="1" x14ac:dyDescent="0.2">
      <c r="B27" s="769"/>
      <c r="C27" s="172" t="str">
        <f>Artikelliste!B11</f>
        <v>Di4 / Salat des Tages</v>
      </c>
      <c r="D27" s="65" t="str">
        <f>Artikelliste!C11</f>
        <v>Lunchtime-Salad</v>
      </c>
      <c r="E27" s="55" t="str">
        <f>Artikelliste!D11</f>
        <v>mit Blauschimmel-Gemüselaibchen und Feigensenf</v>
      </c>
      <c r="F27" s="13" t="str">
        <f>Artikelliste!E11</f>
        <v>A</v>
      </c>
      <c r="G27" s="13">
        <f>Artikelliste!F11</f>
        <v>7.2</v>
      </c>
      <c r="H27" s="13">
        <f t="shared" si="0"/>
        <v>0</v>
      </c>
      <c r="I27" s="77">
        <f t="shared" si="2"/>
        <v>0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</row>
    <row r="28" spans="2:59" s="11" customFormat="1" ht="24" customHeight="1" thickBot="1" x14ac:dyDescent="0.25">
      <c r="B28" s="770"/>
      <c r="C28" s="208" t="str">
        <f>C17</f>
        <v>Beilage</v>
      </c>
      <c r="D28" s="209" t="str">
        <f t="shared" ref="D28:G28" si="9">D17</f>
        <v xml:space="preserve">Bunter Blattsalat </v>
      </c>
      <c r="E28" s="208" t="str">
        <f t="shared" si="9"/>
        <v>mit Hausmarinade</v>
      </c>
      <c r="F28" s="141" t="str">
        <f t="shared" si="9"/>
        <v>.</v>
      </c>
      <c r="G28" s="141">
        <f t="shared" si="9"/>
        <v>3.2</v>
      </c>
      <c r="H28" s="141">
        <f t="shared" si="0"/>
        <v>0</v>
      </c>
      <c r="I28" s="211">
        <f t="shared" si="2"/>
        <v>0</v>
      </c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</row>
    <row r="29" spans="2:59" s="11" customFormat="1" ht="24" customHeight="1" x14ac:dyDescent="0.2">
      <c r="B29" s="766">
        <f>Artikelliste!A15</f>
        <v>43901</v>
      </c>
      <c r="C29" s="331" t="str">
        <f>C7</f>
        <v>Wochenvorspeise</v>
      </c>
      <c r="D29" s="191" t="str">
        <f t="shared" ref="D29:G29" si="10">D7</f>
        <v>Liptaueraufstrich</v>
      </c>
      <c r="E29" s="172" t="str">
        <f t="shared" si="10"/>
        <v>mit Kornspitz</v>
      </c>
      <c r="F29" s="13" t="str">
        <f t="shared" si="10"/>
        <v>A,G</v>
      </c>
      <c r="G29" s="13">
        <f t="shared" si="10"/>
        <v>3.8</v>
      </c>
      <c r="H29" s="13">
        <f t="shared" ref="H29:H33" si="11">I29*G29</f>
        <v>0</v>
      </c>
      <c r="I29" s="77">
        <f t="shared" si="2"/>
        <v>0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</row>
    <row r="30" spans="2:59" s="11" customFormat="1" ht="24" customHeight="1" x14ac:dyDescent="0.2">
      <c r="B30" s="763"/>
      <c r="C30" s="332" t="str">
        <f t="shared" ref="C30:G30" si="12">C8</f>
        <v>Wochensuppe</v>
      </c>
      <c r="D30" s="173" t="str">
        <f t="shared" si="12"/>
        <v>Bärlauchrahmsuppe</v>
      </c>
      <c r="E30" s="171" t="str">
        <f t="shared" si="12"/>
        <v>.</v>
      </c>
      <c r="F30" s="14" t="str">
        <f t="shared" si="12"/>
        <v>A,G,O</v>
      </c>
      <c r="G30" s="14">
        <f t="shared" si="12"/>
        <v>5</v>
      </c>
      <c r="H30" s="14">
        <f t="shared" si="11"/>
        <v>0</v>
      </c>
      <c r="I30" s="76">
        <f t="shared" si="2"/>
        <v>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</row>
    <row r="31" spans="2:59" s="11" customFormat="1" ht="24" customHeight="1" x14ac:dyDescent="0.2">
      <c r="B31" s="763"/>
      <c r="C31" s="331" t="str">
        <f t="shared" ref="C31:G31" si="13">C9</f>
        <v>Wochengericht I</v>
      </c>
      <c r="D31" s="191" t="str">
        <f t="shared" si="13"/>
        <v>Pariser Schnitzel</v>
      </c>
      <c r="E31" s="172" t="str">
        <f t="shared" si="13"/>
        <v>mit Reis, Kartofferl und Preiselbeeren</v>
      </c>
      <c r="F31" s="13" t="str">
        <f t="shared" si="13"/>
        <v>A,C,G</v>
      </c>
      <c r="G31" s="13">
        <f t="shared" si="13"/>
        <v>12.5</v>
      </c>
      <c r="H31" s="13">
        <f t="shared" si="11"/>
        <v>0</v>
      </c>
      <c r="I31" s="77">
        <f t="shared" si="2"/>
        <v>0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</row>
    <row r="32" spans="2:59" s="11" customFormat="1" ht="24.75" customHeight="1" x14ac:dyDescent="0.2">
      <c r="B32" s="763"/>
      <c r="C32" s="332" t="str">
        <f t="shared" ref="C32:G32" si="14">C10</f>
        <v>Wochengericht II</v>
      </c>
      <c r="D32" s="173" t="str">
        <f t="shared" si="14"/>
        <v>BBQ Ripperl</v>
      </c>
      <c r="E32" s="171" t="str">
        <f t="shared" si="14"/>
        <v>mit Bratkartoffeln, Zwiebeln, Knoblauch&amp;Cocktail-Dip</v>
      </c>
      <c r="F32" s="14" t="str">
        <f t="shared" si="14"/>
        <v>A,C,G,M</v>
      </c>
      <c r="G32" s="14">
        <f t="shared" si="14"/>
        <v>11.9</v>
      </c>
      <c r="H32" s="14">
        <f t="shared" si="11"/>
        <v>0</v>
      </c>
      <c r="I32" s="76">
        <f t="shared" si="2"/>
        <v>0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</row>
    <row r="33" spans="2:59" s="11" customFormat="1" ht="24" customHeight="1" x14ac:dyDescent="0.2">
      <c r="B33" s="763"/>
      <c r="C33" s="333" t="str">
        <f t="shared" ref="C33:G33" si="15">C11</f>
        <v>Wochendessert</v>
      </c>
      <c r="D33" s="249" t="str">
        <f t="shared" si="15"/>
        <v>Buttermilch-Schmarren</v>
      </c>
      <c r="E33" s="248" t="str">
        <f t="shared" si="15"/>
        <v>mit Heidelbeer-Ragout</v>
      </c>
      <c r="F33" s="250" t="str">
        <f t="shared" si="15"/>
        <v>A,C,G</v>
      </c>
      <c r="G33" s="250">
        <f t="shared" si="15"/>
        <v>8</v>
      </c>
      <c r="H33" s="250">
        <f t="shared" si="11"/>
        <v>0</v>
      </c>
      <c r="I33" s="251">
        <f t="shared" si="2"/>
        <v>0</v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</row>
    <row r="34" spans="2:59" s="11" customFormat="1" ht="24" customHeight="1" x14ac:dyDescent="0.2">
      <c r="B34" s="763"/>
      <c r="C34" s="171" t="str">
        <f>Artikelliste!B12</f>
        <v>Mi2 / Hauptspeise</v>
      </c>
      <c r="D34" s="173" t="str">
        <f>Artikelliste!C12</f>
        <v>Chili con Carne mit Salsicce</v>
      </c>
      <c r="E34" s="171" t="str">
        <f>Artikelliste!D12</f>
        <v>und Zitronenmozzarella</v>
      </c>
      <c r="F34" s="14" t="str">
        <f>Artikelliste!E12</f>
        <v>.</v>
      </c>
      <c r="G34" s="14">
        <f>Artikelliste!F12</f>
        <v>7.9</v>
      </c>
      <c r="H34" s="14">
        <f t="shared" si="0"/>
        <v>0</v>
      </c>
      <c r="I34" s="76">
        <f t="shared" si="2"/>
        <v>0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</row>
    <row r="35" spans="2:59" s="11" customFormat="1" ht="24" customHeight="1" x14ac:dyDescent="0.2">
      <c r="B35" s="763"/>
      <c r="C35" s="172" t="str">
        <f>Artikelliste!B13</f>
        <v>Mi2 / Hauptspeise</v>
      </c>
      <c r="D35" s="191" t="str">
        <f>Artikelliste!C13</f>
        <v>veganer Rollgersteleintopf</v>
      </c>
      <c r="E35" s="172" t="str">
        <f>Artikelliste!D13</f>
        <v>mit Gemüse</v>
      </c>
      <c r="F35" s="13" t="str">
        <f>Artikelliste!E13</f>
        <v>A,L</v>
      </c>
      <c r="G35" s="13">
        <f>Artikelliste!F13</f>
        <v>7.2</v>
      </c>
      <c r="H35" s="13">
        <f t="shared" ref="H35" si="16">I35*G35</f>
        <v>0</v>
      </c>
      <c r="I35" s="77">
        <f t="shared" si="2"/>
        <v>0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</row>
    <row r="36" spans="2:59" s="11" customFormat="1" ht="24" customHeight="1" x14ac:dyDescent="0.2">
      <c r="B36" s="763"/>
      <c r="C36" s="171" t="str">
        <f>Artikelliste!B14</f>
        <v>Mi2 / Hauptspeise</v>
      </c>
      <c r="D36" s="173" t="str">
        <f>Artikelliste!C14</f>
        <v>Grillspießerl</v>
      </c>
      <c r="E36" s="171" t="str">
        <f>Artikelliste!D14</f>
        <v>auf Gemüse-Speckgratin und Pfefferoni-Paprika-Dip</v>
      </c>
      <c r="F36" s="14" t="str">
        <f>Artikelliste!E14</f>
        <v>G,M</v>
      </c>
      <c r="G36" s="14">
        <f>Artikelliste!F14</f>
        <v>8.9</v>
      </c>
      <c r="H36" s="14">
        <f t="shared" si="0"/>
        <v>0</v>
      </c>
      <c r="I36" s="76">
        <f t="shared" si="2"/>
        <v>0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</row>
    <row r="37" spans="2:59" s="11" customFormat="1" ht="24" customHeight="1" x14ac:dyDescent="0.2">
      <c r="B37" s="763"/>
      <c r="C37" s="172" t="str">
        <f>Artikelliste!B15</f>
        <v>Mi3 / Vegi. Hauptspeise</v>
      </c>
      <c r="D37" s="191" t="str">
        <f>Artikelliste!C15</f>
        <v>Käse-Bärlauchrahmspätzle</v>
      </c>
      <c r="E37" s="172" t="str">
        <f>Artikelliste!D15</f>
        <v>mit Erbsen und Karotten</v>
      </c>
      <c r="F37" s="13" t="str">
        <f>Artikelliste!E15</f>
        <v>A,C,G</v>
      </c>
      <c r="G37" s="13">
        <f>Artikelliste!F15</f>
        <v>6.9</v>
      </c>
      <c r="H37" s="13">
        <f t="shared" si="0"/>
        <v>0</v>
      </c>
      <c r="I37" s="77">
        <f t="shared" si="2"/>
        <v>0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</row>
    <row r="38" spans="2:59" s="11" customFormat="1" ht="24" customHeight="1" x14ac:dyDescent="0.2">
      <c r="B38" s="763"/>
      <c r="C38" s="171" t="str">
        <f>Artikelliste!B16</f>
        <v>Mi4 / Salat des Tages</v>
      </c>
      <c r="D38" s="173" t="str">
        <f>Artikelliste!C16</f>
        <v>Lunchtime-Salad</v>
      </c>
      <c r="E38" s="171" t="str">
        <f>Artikelliste!D16</f>
        <v>Bärlauch-Kaspressknödel mit Vogerl-Raukesalat und Radieserl</v>
      </c>
      <c r="F38" s="14" t="str">
        <f>Artikelliste!E16</f>
        <v>A,C,G</v>
      </c>
      <c r="G38" s="14">
        <f>Artikelliste!F16</f>
        <v>7.2</v>
      </c>
      <c r="H38" s="14">
        <f t="shared" si="0"/>
        <v>0</v>
      </c>
      <c r="I38" s="76">
        <f t="shared" si="2"/>
        <v>0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</row>
    <row r="39" spans="2:59" s="11" customFormat="1" ht="24" customHeight="1" thickBot="1" x14ac:dyDescent="0.25">
      <c r="B39" s="767"/>
      <c r="C39" s="132" t="str">
        <f>C17</f>
        <v>Beilage</v>
      </c>
      <c r="D39" s="174" t="str">
        <f>D17</f>
        <v xml:space="preserve">Bunter Blattsalat </v>
      </c>
      <c r="E39" s="133" t="str">
        <f>E17</f>
        <v>mit Hausmarinade</v>
      </c>
      <c r="F39" s="29" t="str">
        <f>F17</f>
        <v>.</v>
      </c>
      <c r="G39" s="29">
        <f>G17</f>
        <v>3.2</v>
      </c>
      <c r="H39" s="29">
        <f t="shared" si="0"/>
        <v>0</v>
      </c>
      <c r="I39" s="134">
        <f t="shared" si="2"/>
        <v>0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</row>
    <row r="40" spans="2:59" s="11" customFormat="1" ht="24" customHeight="1" x14ac:dyDescent="0.2">
      <c r="B40" s="768">
        <f>Artikelliste!A21</f>
        <v>43902</v>
      </c>
      <c r="C40" s="332" t="str">
        <f>C7</f>
        <v>Wochenvorspeise</v>
      </c>
      <c r="D40" s="173" t="str">
        <f t="shared" ref="D40:G40" si="17">D7</f>
        <v>Liptaueraufstrich</v>
      </c>
      <c r="E40" s="171" t="str">
        <f t="shared" si="17"/>
        <v>mit Kornspitz</v>
      </c>
      <c r="F40" s="14" t="str">
        <f t="shared" si="17"/>
        <v>A,G</v>
      </c>
      <c r="G40" s="14">
        <f t="shared" si="17"/>
        <v>3.8</v>
      </c>
      <c r="H40" s="14">
        <f t="shared" si="0"/>
        <v>0</v>
      </c>
      <c r="I40" s="76">
        <f t="shared" si="2"/>
        <v>0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</row>
    <row r="41" spans="2:59" s="11" customFormat="1" ht="24" customHeight="1" x14ac:dyDescent="0.2">
      <c r="B41" s="769"/>
      <c r="C41" s="331" t="str">
        <f t="shared" ref="C41:G41" si="18">C8</f>
        <v>Wochensuppe</v>
      </c>
      <c r="D41" s="191" t="str">
        <f t="shared" si="18"/>
        <v>Bärlauchrahmsuppe</v>
      </c>
      <c r="E41" s="172" t="str">
        <f t="shared" si="18"/>
        <v>.</v>
      </c>
      <c r="F41" s="13" t="str">
        <f t="shared" si="18"/>
        <v>A,G,O</v>
      </c>
      <c r="G41" s="13">
        <f t="shared" si="18"/>
        <v>5</v>
      </c>
      <c r="H41" s="13">
        <f t="shared" si="0"/>
        <v>0</v>
      </c>
      <c r="I41" s="77">
        <f t="shared" si="2"/>
        <v>0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</row>
    <row r="42" spans="2:59" s="11" customFormat="1" ht="24" customHeight="1" x14ac:dyDescent="0.2">
      <c r="B42" s="769"/>
      <c r="C42" s="332" t="str">
        <f t="shared" ref="C42:G42" si="19">C9</f>
        <v>Wochengericht I</v>
      </c>
      <c r="D42" s="173" t="str">
        <f t="shared" si="19"/>
        <v>Pariser Schnitzel</v>
      </c>
      <c r="E42" s="171" t="str">
        <f t="shared" si="19"/>
        <v>mit Reis, Kartofferl und Preiselbeeren</v>
      </c>
      <c r="F42" s="14" t="str">
        <f t="shared" si="19"/>
        <v>A,C,G</v>
      </c>
      <c r="G42" s="14">
        <f t="shared" si="19"/>
        <v>12.5</v>
      </c>
      <c r="H42" s="14">
        <f t="shared" si="0"/>
        <v>0</v>
      </c>
      <c r="I42" s="76">
        <f t="shared" si="2"/>
        <v>0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</row>
    <row r="43" spans="2:59" s="11" customFormat="1" ht="24.75" customHeight="1" x14ac:dyDescent="0.2">
      <c r="B43" s="769"/>
      <c r="C43" s="331" t="str">
        <f t="shared" ref="C43:G43" si="20">C10</f>
        <v>Wochengericht II</v>
      </c>
      <c r="D43" s="191" t="str">
        <f t="shared" si="20"/>
        <v>BBQ Ripperl</v>
      </c>
      <c r="E43" s="172" t="str">
        <f t="shared" si="20"/>
        <v>mit Bratkartoffeln, Zwiebeln, Knoblauch&amp;Cocktail-Dip</v>
      </c>
      <c r="F43" s="13" t="str">
        <f t="shared" si="20"/>
        <v>A,C,G,M</v>
      </c>
      <c r="G43" s="13">
        <f t="shared" si="20"/>
        <v>11.9</v>
      </c>
      <c r="H43" s="13">
        <f t="shared" si="0"/>
        <v>0</v>
      </c>
      <c r="I43" s="77">
        <f t="shared" si="2"/>
        <v>0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</row>
    <row r="44" spans="2:59" s="11" customFormat="1" ht="24" customHeight="1" x14ac:dyDescent="0.2">
      <c r="B44" s="769"/>
      <c r="C44" s="334" t="str">
        <f t="shared" ref="C44:G44" si="21">C11</f>
        <v>Wochendessert</v>
      </c>
      <c r="D44" s="244" t="str">
        <f t="shared" si="21"/>
        <v>Buttermilch-Schmarren</v>
      </c>
      <c r="E44" s="243" t="str">
        <f t="shared" si="21"/>
        <v>mit Heidelbeer-Ragout</v>
      </c>
      <c r="F44" s="245" t="str">
        <f t="shared" si="21"/>
        <v>A,C,G</v>
      </c>
      <c r="G44" s="245">
        <f t="shared" si="21"/>
        <v>8</v>
      </c>
      <c r="H44" s="245">
        <f t="shared" si="0"/>
        <v>0</v>
      </c>
      <c r="I44" s="246">
        <f t="shared" si="2"/>
        <v>0</v>
      </c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</row>
    <row r="45" spans="2:59" s="11" customFormat="1" ht="24" customHeight="1" x14ac:dyDescent="0.2">
      <c r="B45" s="769"/>
      <c r="C45" s="172" t="str">
        <f>Artikelliste!B17</f>
        <v>Do2 / Hauptspeise</v>
      </c>
      <c r="D45" s="191" t="str">
        <f>Artikelliste!C17</f>
        <v>French-Toast-Cordon-bleu</v>
      </c>
      <c r="E45" s="172" t="str">
        <f>Artikelliste!D17</f>
        <v>mit Gurkensalat</v>
      </c>
      <c r="F45" s="13" t="str">
        <f>Artikelliste!E17</f>
        <v>C,A,G</v>
      </c>
      <c r="G45" s="13">
        <f>Artikelliste!F17</f>
        <v>6.5</v>
      </c>
      <c r="H45" s="13">
        <f t="shared" si="0"/>
        <v>0</v>
      </c>
      <c r="I45" s="77">
        <f t="shared" si="2"/>
        <v>0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</row>
    <row r="46" spans="2:59" s="11" customFormat="1" ht="24" customHeight="1" x14ac:dyDescent="0.2">
      <c r="B46" s="769"/>
      <c r="C46" s="171" t="str">
        <f>Artikelliste!B18</f>
        <v>Do2 / Hauptspeise</v>
      </c>
      <c r="D46" s="173" t="str">
        <f>Artikelliste!C18</f>
        <v>Vegane Kidneybohnen-Laberl</v>
      </c>
      <c r="E46" s="171" t="str">
        <f>Artikelliste!D18</f>
        <v>mit Erdäpfel-Bärlauchsalat</v>
      </c>
      <c r="F46" s="14" t="str">
        <f>Artikelliste!E18</f>
        <v>M,A,F</v>
      </c>
      <c r="G46" s="14">
        <f>Artikelliste!F18</f>
        <v>7.2</v>
      </c>
      <c r="H46" s="14">
        <f t="shared" si="0"/>
        <v>0</v>
      </c>
      <c r="I46" s="76">
        <f t="shared" si="2"/>
        <v>0</v>
      </c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</row>
    <row r="47" spans="2:59" s="11" customFormat="1" ht="24" customHeight="1" x14ac:dyDescent="0.2">
      <c r="B47" s="769"/>
      <c r="C47" s="172" t="str">
        <f>Artikelliste!B19</f>
        <v>Do2 / Hauptspeise</v>
      </c>
      <c r="D47" s="191" t="str">
        <f>Artikelliste!C19</f>
        <v xml:space="preserve">gebratene Hühnerbrust </v>
      </c>
      <c r="E47" s="172" t="str">
        <f>Artikelliste!D19</f>
        <v>mit Parmesankruste und Brokkolirahmnudeln</v>
      </c>
      <c r="F47" s="13" t="str">
        <f>Artikelliste!E19</f>
        <v>A,C,G,O,M</v>
      </c>
      <c r="G47" s="13">
        <f>Artikelliste!F19</f>
        <v>8.8000000000000007</v>
      </c>
      <c r="H47" s="13">
        <f t="shared" si="0"/>
        <v>0</v>
      </c>
      <c r="I47" s="77">
        <f t="shared" si="2"/>
        <v>0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</row>
    <row r="48" spans="2:59" s="11" customFormat="1" ht="24" customHeight="1" x14ac:dyDescent="0.2">
      <c r="B48" s="769"/>
      <c r="C48" s="171" t="str">
        <f>Artikelliste!B20</f>
        <v>Do3 / Vegi. Hauptspeise</v>
      </c>
      <c r="D48" s="173" t="str">
        <f>Artikelliste!C20</f>
        <v>hausgemachter Mandelschmarren</v>
      </c>
      <c r="E48" s="171" t="str">
        <f>Artikelliste!D20</f>
        <v>mit Zwetschkenröster</v>
      </c>
      <c r="F48" s="14" t="str">
        <f>Artikelliste!E20</f>
        <v>A,C,G</v>
      </c>
      <c r="G48" s="14">
        <f>Artikelliste!F20</f>
        <v>7.2</v>
      </c>
      <c r="H48" s="14">
        <f t="shared" si="0"/>
        <v>0</v>
      </c>
      <c r="I48" s="76">
        <f t="shared" si="2"/>
        <v>0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</row>
    <row r="49" spans="2:59" s="11" customFormat="1" ht="24" customHeight="1" x14ac:dyDescent="0.2">
      <c r="B49" s="769"/>
      <c r="C49" s="172" t="str">
        <f>Artikelliste!B21</f>
        <v>Do4 / Salat des Tages</v>
      </c>
      <c r="D49" s="191" t="str">
        <f>Artikelliste!C21</f>
        <v>Lunchtime-Salad</v>
      </c>
      <c r="E49" s="172" t="str">
        <f>Artikelliste!D21</f>
        <v>Wildkräutersalat mit gebratenen Hühnerstreifen, Rohkost, Ei und Knoblauchdressing</v>
      </c>
      <c r="F49" s="13" t="str">
        <f>Artikelliste!E21</f>
        <v>C,G</v>
      </c>
      <c r="G49" s="13">
        <f>Artikelliste!F21</f>
        <v>7.2</v>
      </c>
      <c r="H49" s="13">
        <f t="shared" si="0"/>
        <v>0</v>
      </c>
      <c r="I49" s="77">
        <f t="shared" si="2"/>
        <v>0</v>
      </c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</row>
    <row r="50" spans="2:59" s="11" customFormat="1" ht="24" customHeight="1" thickBot="1" x14ac:dyDescent="0.25">
      <c r="B50" s="770"/>
      <c r="C50" s="208" t="str">
        <f>C17</f>
        <v>Beilage</v>
      </c>
      <c r="D50" s="209" t="str">
        <f>D17</f>
        <v xml:space="preserve">Bunter Blattsalat </v>
      </c>
      <c r="E50" s="210" t="str">
        <f>E17</f>
        <v>mit Hausmarinade</v>
      </c>
      <c r="F50" s="141" t="str">
        <f>F17</f>
        <v>.</v>
      </c>
      <c r="G50" s="141">
        <f>G17</f>
        <v>3.2</v>
      </c>
      <c r="H50" s="141">
        <f t="shared" si="0"/>
        <v>0</v>
      </c>
      <c r="I50" s="211">
        <f t="shared" si="2"/>
        <v>0</v>
      </c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</row>
    <row r="51" spans="2:59" s="11" customFormat="1" ht="24" customHeight="1" x14ac:dyDescent="0.2">
      <c r="B51" s="766">
        <f>Artikelliste!A22</f>
        <v>43903</v>
      </c>
      <c r="C51" s="331" t="str">
        <f>C7</f>
        <v>Wochenvorspeise</v>
      </c>
      <c r="D51" s="191" t="str">
        <f t="shared" ref="D51:G51" si="22">D7</f>
        <v>Liptaueraufstrich</v>
      </c>
      <c r="E51" s="172" t="str">
        <f t="shared" si="22"/>
        <v>mit Kornspitz</v>
      </c>
      <c r="F51" s="13" t="str">
        <f t="shared" si="22"/>
        <v>A,G</v>
      </c>
      <c r="G51" s="13">
        <f t="shared" si="22"/>
        <v>3.8</v>
      </c>
      <c r="H51" s="13">
        <f t="shared" ref="H51:H55" si="23">I51*G51</f>
        <v>0</v>
      </c>
      <c r="I51" s="77">
        <f t="shared" si="2"/>
        <v>0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</row>
    <row r="52" spans="2:59" s="11" customFormat="1" ht="24" customHeight="1" x14ac:dyDescent="0.2">
      <c r="B52" s="763"/>
      <c r="C52" s="332" t="str">
        <f t="shared" ref="C52:G52" si="24">C8</f>
        <v>Wochensuppe</v>
      </c>
      <c r="D52" s="173" t="str">
        <f t="shared" si="24"/>
        <v>Bärlauchrahmsuppe</v>
      </c>
      <c r="E52" s="171" t="str">
        <f t="shared" si="24"/>
        <v>.</v>
      </c>
      <c r="F52" s="14" t="str">
        <f t="shared" si="24"/>
        <v>A,G,O</v>
      </c>
      <c r="G52" s="14">
        <f t="shared" si="24"/>
        <v>5</v>
      </c>
      <c r="H52" s="14">
        <f t="shared" si="23"/>
        <v>0</v>
      </c>
      <c r="I52" s="76">
        <f t="shared" si="2"/>
        <v>0</v>
      </c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</row>
    <row r="53" spans="2:59" s="11" customFormat="1" ht="24" customHeight="1" x14ac:dyDescent="0.2">
      <c r="B53" s="763"/>
      <c r="C53" s="331" t="str">
        <f t="shared" ref="C53:G53" si="25">C9</f>
        <v>Wochengericht I</v>
      </c>
      <c r="D53" s="191" t="str">
        <f t="shared" si="25"/>
        <v>Pariser Schnitzel</v>
      </c>
      <c r="E53" s="172" t="str">
        <f t="shared" si="25"/>
        <v>mit Reis, Kartofferl und Preiselbeeren</v>
      </c>
      <c r="F53" s="13" t="str">
        <f t="shared" si="25"/>
        <v>A,C,G</v>
      </c>
      <c r="G53" s="13">
        <f t="shared" si="25"/>
        <v>12.5</v>
      </c>
      <c r="H53" s="13">
        <f t="shared" si="23"/>
        <v>0</v>
      </c>
      <c r="I53" s="77">
        <f t="shared" si="2"/>
        <v>0</v>
      </c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</row>
    <row r="54" spans="2:59" s="11" customFormat="1" ht="24.75" customHeight="1" x14ac:dyDescent="0.2">
      <c r="B54" s="763"/>
      <c r="C54" s="332" t="str">
        <f t="shared" ref="C54:G54" si="26">C10</f>
        <v>Wochengericht II</v>
      </c>
      <c r="D54" s="173" t="str">
        <f t="shared" si="26"/>
        <v>BBQ Ripperl</v>
      </c>
      <c r="E54" s="171" t="str">
        <f t="shared" si="26"/>
        <v>mit Bratkartoffeln, Zwiebeln, Knoblauch&amp;Cocktail-Dip</v>
      </c>
      <c r="F54" s="14" t="str">
        <f t="shared" si="26"/>
        <v>A,C,G,M</v>
      </c>
      <c r="G54" s="14">
        <f t="shared" si="26"/>
        <v>11.9</v>
      </c>
      <c r="H54" s="14">
        <f t="shared" si="23"/>
        <v>0</v>
      </c>
      <c r="I54" s="76">
        <f t="shared" si="2"/>
        <v>0</v>
      </c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</row>
    <row r="55" spans="2:59" s="11" customFormat="1" ht="24" customHeight="1" x14ac:dyDescent="0.2">
      <c r="B55" s="763"/>
      <c r="C55" s="333" t="str">
        <f t="shared" ref="C55:G55" si="27">C11</f>
        <v>Wochendessert</v>
      </c>
      <c r="D55" s="249" t="str">
        <f t="shared" si="27"/>
        <v>Buttermilch-Schmarren</v>
      </c>
      <c r="E55" s="248" t="str">
        <f t="shared" si="27"/>
        <v>mit Heidelbeer-Ragout</v>
      </c>
      <c r="F55" s="250" t="str">
        <f t="shared" si="27"/>
        <v>A,C,G</v>
      </c>
      <c r="G55" s="250">
        <f t="shared" si="27"/>
        <v>8</v>
      </c>
      <c r="H55" s="250">
        <f t="shared" si="23"/>
        <v>0</v>
      </c>
      <c r="I55" s="251">
        <f>SUM(J55:BG55)</f>
        <v>0</v>
      </c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</row>
    <row r="56" spans="2:59" s="11" customFormat="1" ht="24" customHeight="1" x14ac:dyDescent="0.2">
      <c r="B56" s="763"/>
      <c r="C56" s="171" t="str">
        <f>C7</f>
        <v>Wochenvorspeise</v>
      </c>
      <c r="D56" s="173" t="str">
        <f>Artikelliste!C22</f>
        <v>Liptaueraufstrich</v>
      </c>
      <c r="E56" s="171" t="str">
        <f>Artikelliste!D22</f>
        <v>mit Kornspitz</v>
      </c>
      <c r="F56" s="14" t="str">
        <f>Artikelliste!E22</f>
        <v>A,G</v>
      </c>
      <c r="G56" s="14">
        <f>Artikelliste!F22</f>
        <v>3.8</v>
      </c>
      <c r="H56" s="14">
        <f t="shared" si="0"/>
        <v>0</v>
      </c>
      <c r="I56" s="76">
        <f t="shared" si="2"/>
        <v>0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</row>
    <row r="57" spans="2:59" s="11" customFormat="1" ht="24" customHeight="1" x14ac:dyDescent="0.2">
      <c r="B57" s="763"/>
      <c r="C57" s="172" t="str">
        <f t="shared" ref="C57:C60" si="28">C8</f>
        <v>Wochensuppe</v>
      </c>
      <c r="D57" s="191" t="str">
        <f>Artikelliste!C23</f>
        <v>Bärlauchrahmsuppe</v>
      </c>
      <c r="E57" s="172" t="str">
        <f>Artikelliste!D23</f>
        <v>.</v>
      </c>
      <c r="F57" s="13" t="str">
        <f>Artikelliste!E23</f>
        <v>A,G,O</v>
      </c>
      <c r="G57" s="13">
        <f>Artikelliste!F23</f>
        <v>5</v>
      </c>
      <c r="H57" s="13">
        <f t="shared" si="0"/>
        <v>0</v>
      </c>
      <c r="I57" s="77">
        <f t="shared" si="2"/>
        <v>0</v>
      </c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</row>
    <row r="58" spans="2:59" s="11" customFormat="1" ht="24" customHeight="1" x14ac:dyDescent="0.2">
      <c r="B58" s="763"/>
      <c r="C58" s="171" t="str">
        <f t="shared" si="28"/>
        <v>Wochengericht I</v>
      </c>
      <c r="D58" s="173" t="str">
        <f>Artikelliste!C24</f>
        <v>Pariser Schnitzel</v>
      </c>
      <c r="E58" s="171" t="str">
        <f>Artikelliste!D24</f>
        <v>mit Reis, Kartofferl und Preiselbeeren</v>
      </c>
      <c r="F58" s="14" t="str">
        <f>Artikelliste!E24</f>
        <v>A,C,G</v>
      </c>
      <c r="G58" s="14">
        <f>Artikelliste!F24</f>
        <v>12.5</v>
      </c>
      <c r="H58" s="14">
        <f t="shared" si="0"/>
        <v>0</v>
      </c>
      <c r="I58" s="76">
        <f t="shared" si="2"/>
        <v>0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</row>
    <row r="59" spans="2:59" s="11" customFormat="1" ht="24" customHeight="1" x14ac:dyDescent="0.2">
      <c r="B59" s="763"/>
      <c r="C59" s="172" t="str">
        <f t="shared" si="28"/>
        <v>Wochengericht II</v>
      </c>
      <c r="D59" s="191" t="str">
        <f>Artikelliste!C25</f>
        <v>BBQ Ripperl</v>
      </c>
      <c r="E59" s="172" t="str">
        <f>Artikelliste!D25</f>
        <v>mit Bratkartoffeln, Zwiebeln, Knoblauch&amp;Cocktail-Dip</v>
      </c>
      <c r="F59" s="13" t="str">
        <f>Artikelliste!E25</f>
        <v>A,C,G,M</v>
      </c>
      <c r="G59" s="13">
        <f>Artikelliste!F25</f>
        <v>11.9</v>
      </c>
      <c r="H59" s="13">
        <f t="shared" si="0"/>
        <v>0</v>
      </c>
      <c r="I59" s="77">
        <f t="shared" si="2"/>
        <v>0</v>
      </c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</row>
    <row r="60" spans="2:59" s="11" customFormat="1" ht="24" customHeight="1" x14ac:dyDescent="0.2">
      <c r="B60" s="763"/>
      <c r="C60" s="171" t="str">
        <f t="shared" si="28"/>
        <v>Wochendessert</v>
      </c>
      <c r="D60" s="173" t="str">
        <f>Artikelliste!C26</f>
        <v>Buttermilch-Schmarren</v>
      </c>
      <c r="E60" s="171" t="str">
        <f>Artikelliste!D26</f>
        <v>mit Heidelbeer-Ragout</v>
      </c>
      <c r="F60" s="14" t="str">
        <f>Artikelliste!E26</f>
        <v>A,C,G</v>
      </c>
      <c r="G60" s="14">
        <f>Artikelliste!F26</f>
        <v>8</v>
      </c>
      <c r="H60" s="14">
        <f t="shared" si="0"/>
        <v>0</v>
      </c>
      <c r="I60" s="76">
        <f t="shared" si="2"/>
        <v>0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</row>
    <row r="61" spans="2:59" s="11" customFormat="1" ht="24" customHeight="1" thickBot="1" x14ac:dyDescent="0.25">
      <c r="B61" s="767"/>
      <c r="C61" s="132" t="str">
        <f>C17</f>
        <v>Beilage</v>
      </c>
      <c r="D61" s="174" t="str">
        <f>D17</f>
        <v xml:space="preserve">Bunter Blattsalat </v>
      </c>
      <c r="E61" s="133" t="str">
        <f>E17</f>
        <v>mit Hausmarinade</v>
      </c>
      <c r="F61" s="29" t="str">
        <f>F17</f>
        <v>.</v>
      </c>
      <c r="G61" s="29">
        <f>G17</f>
        <v>3.2</v>
      </c>
      <c r="H61" s="29">
        <f t="shared" si="0"/>
        <v>0</v>
      </c>
      <c r="I61" s="134">
        <f t="shared" si="2"/>
        <v>0</v>
      </c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</row>
    <row r="62" spans="2:59" s="35" customFormat="1" x14ac:dyDescent="0.2">
      <c r="B62" s="33"/>
      <c r="C62" s="34"/>
      <c r="D62" s="34"/>
      <c r="E62" s="34"/>
      <c r="F62" s="32"/>
      <c r="G62" s="33"/>
      <c r="H62" s="33"/>
      <c r="I62" s="32">
        <f>SUM(I7:I61)</f>
        <v>0</v>
      </c>
      <c r="J62" s="36">
        <f t="shared" ref="J62:AN62" si="29">SUM(J7:J61)</f>
        <v>0</v>
      </c>
      <c r="K62" s="36">
        <f t="shared" si="29"/>
        <v>0</v>
      </c>
      <c r="L62" s="36">
        <f t="shared" si="29"/>
        <v>0</v>
      </c>
      <c r="M62" s="36">
        <f t="shared" si="29"/>
        <v>0</v>
      </c>
      <c r="N62" s="36">
        <f t="shared" si="29"/>
        <v>0</v>
      </c>
      <c r="O62" s="36">
        <f t="shared" si="29"/>
        <v>0</v>
      </c>
      <c r="P62" s="36">
        <f t="shared" si="29"/>
        <v>0</v>
      </c>
      <c r="Q62" s="36">
        <f t="shared" si="29"/>
        <v>0</v>
      </c>
      <c r="R62" s="36">
        <f t="shared" si="29"/>
        <v>0</v>
      </c>
      <c r="S62" s="36">
        <f t="shared" si="29"/>
        <v>0</v>
      </c>
      <c r="T62" s="36">
        <f t="shared" si="29"/>
        <v>0</v>
      </c>
      <c r="U62" s="36">
        <f t="shared" si="29"/>
        <v>0</v>
      </c>
      <c r="V62" s="36">
        <f t="shared" si="29"/>
        <v>0</v>
      </c>
      <c r="W62" s="36">
        <f t="shared" si="29"/>
        <v>0</v>
      </c>
      <c r="X62" s="36">
        <f t="shared" si="29"/>
        <v>0</v>
      </c>
      <c r="Y62" s="36">
        <f t="shared" si="29"/>
        <v>0</v>
      </c>
      <c r="Z62" s="36">
        <f t="shared" si="29"/>
        <v>0</v>
      </c>
      <c r="AA62" s="36">
        <f t="shared" si="29"/>
        <v>0</v>
      </c>
      <c r="AB62" s="36">
        <f t="shared" si="29"/>
        <v>0</v>
      </c>
      <c r="AC62" s="36">
        <f t="shared" si="29"/>
        <v>0</v>
      </c>
      <c r="AD62" s="36">
        <f t="shared" si="29"/>
        <v>0</v>
      </c>
      <c r="AE62" s="36">
        <f t="shared" si="29"/>
        <v>0</v>
      </c>
      <c r="AF62" s="36">
        <f t="shared" si="29"/>
        <v>0</v>
      </c>
      <c r="AG62" s="36">
        <f t="shared" si="29"/>
        <v>0</v>
      </c>
      <c r="AH62" s="36">
        <f t="shared" si="29"/>
        <v>0</v>
      </c>
      <c r="AI62" s="36">
        <f t="shared" si="29"/>
        <v>0</v>
      </c>
      <c r="AJ62" s="36">
        <f t="shared" si="29"/>
        <v>0</v>
      </c>
      <c r="AK62" s="36">
        <f t="shared" si="29"/>
        <v>0</v>
      </c>
      <c r="AL62" s="36">
        <f t="shared" si="29"/>
        <v>0</v>
      </c>
      <c r="AM62" s="36">
        <f t="shared" si="29"/>
        <v>0</v>
      </c>
      <c r="AN62" s="36">
        <f t="shared" si="29"/>
        <v>0</v>
      </c>
      <c r="AO62" s="36">
        <f t="shared" ref="AO62:BG62" si="30">SUM(AO7:AO61)</f>
        <v>0</v>
      </c>
      <c r="AP62" s="36">
        <f t="shared" si="30"/>
        <v>0</v>
      </c>
      <c r="AQ62" s="36">
        <f t="shared" si="30"/>
        <v>0</v>
      </c>
      <c r="AR62" s="36">
        <f t="shared" si="30"/>
        <v>0</v>
      </c>
      <c r="AS62" s="36">
        <f t="shared" si="30"/>
        <v>0</v>
      </c>
      <c r="AT62" s="36">
        <f t="shared" si="30"/>
        <v>0</v>
      </c>
      <c r="AU62" s="36">
        <f t="shared" si="30"/>
        <v>0</v>
      </c>
      <c r="AV62" s="36">
        <f t="shared" si="30"/>
        <v>0</v>
      </c>
      <c r="AW62" s="36">
        <f t="shared" si="30"/>
        <v>0</v>
      </c>
      <c r="AX62" s="36">
        <f t="shared" si="30"/>
        <v>0</v>
      </c>
      <c r="AY62" s="36">
        <f t="shared" si="30"/>
        <v>0</v>
      </c>
      <c r="AZ62" s="36">
        <f t="shared" si="30"/>
        <v>0</v>
      </c>
      <c r="BA62" s="36">
        <f t="shared" si="30"/>
        <v>0</v>
      </c>
      <c r="BB62" s="36">
        <f t="shared" si="30"/>
        <v>0</v>
      </c>
      <c r="BC62" s="36">
        <f t="shared" si="30"/>
        <v>0</v>
      </c>
      <c r="BD62" s="36">
        <f t="shared" si="30"/>
        <v>0</v>
      </c>
      <c r="BE62" s="36">
        <f t="shared" si="30"/>
        <v>0</v>
      </c>
      <c r="BF62" s="36">
        <f t="shared" si="30"/>
        <v>0</v>
      </c>
      <c r="BG62" s="36">
        <f t="shared" si="30"/>
        <v>0</v>
      </c>
    </row>
    <row r="64" spans="2:59" s="12" customFormat="1" x14ac:dyDescent="0.2">
      <c r="B64" s="10"/>
      <c r="C64" s="195"/>
      <c r="E64" s="783" t="s">
        <v>113</v>
      </c>
      <c r="F64" s="783"/>
      <c r="G64" s="783"/>
      <c r="H64" s="783"/>
      <c r="I64" s="784"/>
      <c r="J64" s="192">
        <f>J66-(J66/11)</f>
        <v>0</v>
      </c>
      <c r="K64" s="192">
        <f t="shared" ref="K64:AO64" si="31">K66-(K66/11)</f>
        <v>0</v>
      </c>
      <c r="L64" s="192">
        <f t="shared" si="31"/>
        <v>0</v>
      </c>
      <c r="M64" s="194">
        <f t="shared" si="31"/>
        <v>0</v>
      </c>
      <c r="N64" s="194">
        <f t="shared" si="31"/>
        <v>0</v>
      </c>
      <c r="O64" s="194">
        <f t="shared" si="31"/>
        <v>0</v>
      </c>
      <c r="P64" s="194">
        <f t="shared" si="31"/>
        <v>0</v>
      </c>
      <c r="Q64" s="194">
        <f t="shared" si="31"/>
        <v>0</v>
      </c>
      <c r="R64" s="194">
        <f t="shared" si="31"/>
        <v>0</v>
      </c>
      <c r="S64" s="194">
        <f t="shared" si="31"/>
        <v>0</v>
      </c>
      <c r="T64" s="194">
        <f t="shared" si="31"/>
        <v>0</v>
      </c>
      <c r="U64" s="194">
        <f t="shared" si="31"/>
        <v>0</v>
      </c>
      <c r="V64" s="194">
        <f t="shared" si="31"/>
        <v>0</v>
      </c>
      <c r="W64" s="194">
        <f t="shared" si="31"/>
        <v>0</v>
      </c>
      <c r="X64" s="194">
        <f t="shared" si="31"/>
        <v>0</v>
      </c>
      <c r="Y64" s="194">
        <f t="shared" si="31"/>
        <v>0</v>
      </c>
      <c r="Z64" s="194">
        <f t="shared" si="31"/>
        <v>0</v>
      </c>
      <c r="AA64" s="194">
        <f t="shared" si="31"/>
        <v>0</v>
      </c>
      <c r="AB64" s="194">
        <f t="shared" si="31"/>
        <v>0</v>
      </c>
      <c r="AC64" s="194">
        <f t="shared" si="31"/>
        <v>0</v>
      </c>
      <c r="AD64" s="194">
        <f t="shared" si="31"/>
        <v>0</v>
      </c>
      <c r="AE64" s="194">
        <f t="shared" si="31"/>
        <v>0</v>
      </c>
      <c r="AF64" s="194">
        <f t="shared" si="31"/>
        <v>0</v>
      </c>
      <c r="AG64" s="194">
        <f t="shared" si="31"/>
        <v>0</v>
      </c>
      <c r="AH64" s="194">
        <f t="shared" si="31"/>
        <v>0</v>
      </c>
      <c r="AI64" s="194">
        <f t="shared" si="31"/>
        <v>0</v>
      </c>
      <c r="AJ64" s="194">
        <f t="shared" si="31"/>
        <v>0</v>
      </c>
      <c r="AK64" s="194">
        <f t="shared" si="31"/>
        <v>0</v>
      </c>
      <c r="AL64" s="194">
        <f t="shared" si="31"/>
        <v>0</v>
      </c>
      <c r="AM64" s="194">
        <f t="shared" si="31"/>
        <v>0</v>
      </c>
      <c r="AN64" s="194">
        <f t="shared" si="31"/>
        <v>0</v>
      </c>
      <c r="AO64" s="194">
        <f t="shared" si="31"/>
        <v>0</v>
      </c>
      <c r="AP64" s="194">
        <f t="shared" ref="AP64:BG64" si="32">AP66-(AP66/11)</f>
        <v>0</v>
      </c>
      <c r="AQ64" s="194">
        <f t="shared" si="32"/>
        <v>0</v>
      </c>
      <c r="AR64" s="194">
        <f t="shared" si="32"/>
        <v>0</v>
      </c>
      <c r="AS64" s="194">
        <f t="shared" si="32"/>
        <v>0</v>
      </c>
      <c r="AT64" s="194">
        <f t="shared" si="32"/>
        <v>0</v>
      </c>
      <c r="AU64" s="194">
        <f t="shared" si="32"/>
        <v>0</v>
      </c>
      <c r="AV64" s="194">
        <f t="shared" si="32"/>
        <v>0</v>
      </c>
      <c r="AW64" s="194">
        <f t="shared" si="32"/>
        <v>0</v>
      </c>
      <c r="AX64" s="194">
        <f t="shared" si="32"/>
        <v>0</v>
      </c>
      <c r="AY64" s="194">
        <f t="shared" si="32"/>
        <v>0</v>
      </c>
      <c r="AZ64" s="194">
        <f t="shared" si="32"/>
        <v>0</v>
      </c>
      <c r="BA64" s="194">
        <f t="shared" si="32"/>
        <v>0</v>
      </c>
      <c r="BB64" s="194">
        <f t="shared" si="32"/>
        <v>0</v>
      </c>
      <c r="BC64" s="194">
        <f t="shared" si="32"/>
        <v>0</v>
      </c>
      <c r="BD64" s="194">
        <f t="shared" si="32"/>
        <v>0</v>
      </c>
      <c r="BE64" s="194">
        <f t="shared" si="32"/>
        <v>0</v>
      </c>
      <c r="BF64" s="194">
        <f t="shared" si="32"/>
        <v>0</v>
      </c>
      <c r="BG64" s="194">
        <f t="shared" si="32"/>
        <v>0</v>
      </c>
    </row>
    <row r="65" spans="1:59" s="37" customFormat="1" ht="13.5" thickBot="1" x14ac:dyDescent="0.25">
      <c r="B65" s="10"/>
      <c r="C65" s="4"/>
      <c r="E65" s="180"/>
      <c r="F65" s="242"/>
      <c r="G65" s="180"/>
      <c r="H65" s="180"/>
      <c r="I65" s="180" t="s">
        <v>2</v>
      </c>
      <c r="J65" s="202">
        <f t="shared" ref="J65:AO65" si="33">J66-J64</f>
        <v>0</v>
      </c>
      <c r="K65" s="202">
        <f t="shared" si="33"/>
        <v>0</v>
      </c>
      <c r="L65" s="202">
        <f t="shared" si="33"/>
        <v>0</v>
      </c>
      <c r="M65" s="203">
        <f t="shared" si="33"/>
        <v>0</v>
      </c>
      <c r="N65" s="203">
        <f t="shared" si="33"/>
        <v>0</v>
      </c>
      <c r="O65" s="203">
        <f t="shared" si="33"/>
        <v>0</v>
      </c>
      <c r="P65" s="203">
        <f t="shared" si="33"/>
        <v>0</v>
      </c>
      <c r="Q65" s="203">
        <f t="shared" si="33"/>
        <v>0</v>
      </c>
      <c r="R65" s="203">
        <f t="shared" si="33"/>
        <v>0</v>
      </c>
      <c r="S65" s="203">
        <f t="shared" si="33"/>
        <v>0</v>
      </c>
      <c r="T65" s="203">
        <f t="shared" si="33"/>
        <v>0</v>
      </c>
      <c r="U65" s="203">
        <f t="shared" si="33"/>
        <v>0</v>
      </c>
      <c r="V65" s="203">
        <f t="shared" si="33"/>
        <v>0</v>
      </c>
      <c r="W65" s="203">
        <f t="shared" si="33"/>
        <v>0</v>
      </c>
      <c r="X65" s="203">
        <f t="shared" si="33"/>
        <v>0</v>
      </c>
      <c r="Y65" s="203">
        <f t="shared" si="33"/>
        <v>0</v>
      </c>
      <c r="Z65" s="203">
        <f t="shared" si="33"/>
        <v>0</v>
      </c>
      <c r="AA65" s="203">
        <f t="shared" si="33"/>
        <v>0</v>
      </c>
      <c r="AB65" s="203">
        <f t="shared" si="33"/>
        <v>0</v>
      </c>
      <c r="AC65" s="203">
        <f t="shared" si="33"/>
        <v>0</v>
      </c>
      <c r="AD65" s="203">
        <f t="shared" si="33"/>
        <v>0</v>
      </c>
      <c r="AE65" s="203">
        <f t="shared" si="33"/>
        <v>0</v>
      </c>
      <c r="AF65" s="203">
        <f t="shared" si="33"/>
        <v>0</v>
      </c>
      <c r="AG65" s="203">
        <f t="shared" si="33"/>
        <v>0</v>
      </c>
      <c r="AH65" s="203">
        <f t="shared" si="33"/>
        <v>0</v>
      </c>
      <c r="AI65" s="203">
        <f t="shared" si="33"/>
        <v>0</v>
      </c>
      <c r="AJ65" s="203">
        <f t="shared" si="33"/>
        <v>0</v>
      </c>
      <c r="AK65" s="203">
        <f t="shared" si="33"/>
        <v>0</v>
      </c>
      <c r="AL65" s="203">
        <f t="shared" si="33"/>
        <v>0</v>
      </c>
      <c r="AM65" s="203">
        <f t="shared" si="33"/>
        <v>0</v>
      </c>
      <c r="AN65" s="203">
        <f t="shared" si="33"/>
        <v>0</v>
      </c>
      <c r="AO65" s="203">
        <f t="shared" si="33"/>
        <v>0</v>
      </c>
      <c r="AP65" s="203">
        <f t="shared" ref="AP65:BG65" si="34">AP66-AP64</f>
        <v>0</v>
      </c>
      <c r="AQ65" s="203">
        <f t="shared" si="34"/>
        <v>0</v>
      </c>
      <c r="AR65" s="203">
        <f t="shared" si="34"/>
        <v>0</v>
      </c>
      <c r="AS65" s="203">
        <f t="shared" si="34"/>
        <v>0</v>
      </c>
      <c r="AT65" s="203">
        <f t="shared" si="34"/>
        <v>0</v>
      </c>
      <c r="AU65" s="203">
        <f t="shared" si="34"/>
        <v>0</v>
      </c>
      <c r="AV65" s="203">
        <f t="shared" si="34"/>
        <v>0</v>
      </c>
      <c r="AW65" s="203">
        <f t="shared" si="34"/>
        <v>0</v>
      </c>
      <c r="AX65" s="203">
        <f t="shared" si="34"/>
        <v>0</v>
      </c>
      <c r="AY65" s="203">
        <f t="shared" si="34"/>
        <v>0</v>
      </c>
      <c r="AZ65" s="203">
        <f t="shared" si="34"/>
        <v>0</v>
      </c>
      <c r="BA65" s="203">
        <f t="shared" si="34"/>
        <v>0</v>
      </c>
      <c r="BB65" s="203">
        <f t="shared" si="34"/>
        <v>0</v>
      </c>
      <c r="BC65" s="203">
        <f t="shared" si="34"/>
        <v>0</v>
      </c>
      <c r="BD65" s="203">
        <f t="shared" si="34"/>
        <v>0</v>
      </c>
      <c r="BE65" s="203">
        <f t="shared" si="34"/>
        <v>0</v>
      </c>
      <c r="BF65" s="203">
        <f t="shared" si="34"/>
        <v>0</v>
      </c>
      <c r="BG65" s="203">
        <f t="shared" si="34"/>
        <v>0</v>
      </c>
    </row>
    <row r="66" spans="1:59" s="12" customFormat="1" x14ac:dyDescent="0.2">
      <c r="B66" s="21"/>
      <c r="C66" s="22"/>
      <c r="E66" s="783" t="s">
        <v>112</v>
      </c>
      <c r="F66" s="783"/>
      <c r="G66" s="783"/>
      <c r="H66" s="783"/>
      <c r="I66" s="784"/>
      <c r="J66" s="201">
        <f>(J7*$G$7)+(J8*$G$8)+(J9*$G$9)+(J10*$G$10)+(J11*$G$11)+(J12*$G$12)+(J13*$G$13)+(J14*$G$14)+(J15*$G$15)+(J16*$G$16)+(J17*$G$17)+(J18*$G$18)+(J19*$G$19)+(J20*$G$20)+(J21*$G$21)+(J22*$G$22)+(J23*$G$23)+(J24*$G$24)+(J25*$G$25)+(J26*$G$26)+(J27*$G$27)+(J28*$G$28)+(J29*$G$29)+(J30*$G$30)+(J31*$G$31)+(J32*$G$32)+(J33*$G$33)+(J34*$G$34)+(J35*$G$35)+(J36*$G$36)+(J37*$G$37)+(J38*$G$38)+(J39*$G$39)+(J40*$G$40)+(J41*$G$41)+(J42*$G$42)+(J43*$G$43)+(J44*$G$44)+(J45*$G$45)+(J46*$G$46)+(J47*$G$47)+(J48*$G$48)+(J49*$G$49)+(J50*$G$50)+(J51*$G$51)+(J52*$G$52)+(J53*$G$53)+(J54*$G$54)+(J55*$G$55)+(J56*$G$56)+(J57*$G$57)+(J58*$G$58)+(J59*$G$59)+(J60*$G$60)+(J61*$G$61)</f>
        <v>0</v>
      </c>
      <c r="K66" s="201">
        <f t="shared" ref="K66:BG66" si="35">(K7*$G$7)+(K8*$G$8)+(K9*$G$9)+(K10*$G$10)+(K11*$G$11)+(K12*$G$12)+(K13*$G$13)+(K14*$G$14)+(K15*$G$15)+(K16*$G$16)+(K17*$G$17)+(K18*$G$18)+(K19*$G$19)+(K20*$G$20)+(K21*$G$21)+(K22*$G$22)+(K23*$G$23)+(K24*$G$24)+(K25*$G$25)+(K26*$G$26)+(K27*$G$27)+(K28*$G$28)+(K29*$G$29)+(K30*$G$30)+(K31*$G$31)+(K32*$G$32)+(K33*$G$33)+(K34*$G$34)+(K35*$G$35)+(K36*$G$36)+(K37*$G$37)+(K38*$G$38)+(K39*$G$39)+(K40*$G$40)+(K41*$G$41)+(K42*$G$42)+(K43*$G$43)+(K44*$G$44)+(K45*$G$45)+(K46*$G$46)+(K47*$G$47)+(K48*$G$48)+(K49*$G$49)+(K50*$G$50)+(K51*$G$51)+(K52*$G$52)+(K53*$G$53)+(K54*$G$54)+(K55*$G$55)+(K56*$G$56)+(K57*$G$57)+(K58*$G$58)+(K59*$G$59)+(K60*$G$60)+(K61*$G$61)</f>
        <v>0</v>
      </c>
      <c r="L66" s="201">
        <f t="shared" si="35"/>
        <v>0</v>
      </c>
      <c r="M66" s="201">
        <f t="shared" si="35"/>
        <v>0</v>
      </c>
      <c r="N66" s="201">
        <f t="shared" si="35"/>
        <v>0</v>
      </c>
      <c r="O66" s="201">
        <f t="shared" si="35"/>
        <v>0</v>
      </c>
      <c r="P66" s="201">
        <f t="shared" si="35"/>
        <v>0</v>
      </c>
      <c r="Q66" s="201">
        <f t="shared" si="35"/>
        <v>0</v>
      </c>
      <c r="R66" s="201">
        <f t="shared" si="35"/>
        <v>0</v>
      </c>
      <c r="S66" s="201">
        <f t="shared" si="35"/>
        <v>0</v>
      </c>
      <c r="T66" s="201">
        <f t="shared" si="35"/>
        <v>0</v>
      </c>
      <c r="U66" s="201">
        <f t="shared" si="35"/>
        <v>0</v>
      </c>
      <c r="V66" s="201">
        <f t="shared" si="35"/>
        <v>0</v>
      </c>
      <c r="W66" s="201">
        <f t="shared" si="35"/>
        <v>0</v>
      </c>
      <c r="X66" s="201">
        <f t="shared" si="35"/>
        <v>0</v>
      </c>
      <c r="Y66" s="201">
        <f t="shared" si="35"/>
        <v>0</v>
      </c>
      <c r="Z66" s="201">
        <f t="shared" si="35"/>
        <v>0</v>
      </c>
      <c r="AA66" s="201">
        <f t="shared" si="35"/>
        <v>0</v>
      </c>
      <c r="AB66" s="201">
        <f t="shared" si="35"/>
        <v>0</v>
      </c>
      <c r="AC66" s="201">
        <f t="shared" si="35"/>
        <v>0</v>
      </c>
      <c r="AD66" s="201">
        <f t="shared" si="35"/>
        <v>0</v>
      </c>
      <c r="AE66" s="201">
        <f t="shared" si="35"/>
        <v>0</v>
      </c>
      <c r="AF66" s="201">
        <f t="shared" si="35"/>
        <v>0</v>
      </c>
      <c r="AG66" s="201">
        <f t="shared" si="35"/>
        <v>0</v>
      </c>
      <c r="AH66" s="201">
        <f t="shared" si="35"/>
        <v>0</v>
      </c>
      <c r="AI66" s="201">
        <f t="shared" si="35"/>
        <v>0</v>
      </c>
      <c r="AJ66" s="201">
        <f t="shared" si="35"/>
        <v>0</v>
      </c>
      <c r="AK66" s="201">
        <f t="shared" si="35"/>
        <v>0</v>
      </c>
      <c r="AL66" s="201">
        <f t="shared" si="35"/>
        <v>0</v>
      </c>
      <c r="AM66" s="201">
        <f t="shared" si="35"/>
        <v>0</v>
      </c>
      <c r="AN66" s="201">
        <f t="shared" si="35"/>
        <v>0</v>
      </c>
      <c r="AO66" s="201">
        <f t="shared" si="35"/>
        <v>0</v>
      </c>
      <c r="AP66" s="201">
        <f t="shared" si="35"/>
        <v>0</v>
      </c>
      <c r="AQ66" s="201">
        <f t="shared" si="35"/>
        <v>0</v>
      </c>
      <c r="AR66" s="201">
        <f t="shared" si="35"/>
        <v>0</v>
      </c>
      <c r="AS66" s="201">
        <f t="shared" si="35"/>
        <v>0</v>
      </c>
      <c r="AT66" s="201">
        <f t="shared" si="35"/>
        <v>0</v>
      </c>
      <c r="AU66" s="201">
        <f t="shared" si="35"/>
        <v>0</v>
      </c>
      <c r="AV66" s="201">
        <f t="shared" si="35"/>
        <v>0</v>
      </c>
      <c r="AW66" s="201">
        <f t="shared" si="35"/>
        <v>0</v>
      </c>
      <c r="AX66" s="201">
        <f t="shared" si="35"/>
        <v>0</v>
      </c>
      <c r="AY66" s="201">
        <f t="shared" si="35"/>
        <v>0</v>
      </c>
      <c r="AZ66" s="201">
        <f t="shared" si="35"/>
        <v>0</v>
      </c>
      <c r="BA66" s="201">
        <f t="shared" si="35"/>
        <v>0</v>
      </c>
      <c r="BB66" s="201">
        <f t="shared" si="35"/>
        <v>0</v>
      </c>
      <c r="BC66" s="201">
        <f t="shared" si="35"/>
        <v>0</v>
      </c>
      <c r="BD66" s="201">
        <f t="shared" si="35"/>
        <v>0</v>
      </c>
      <c r="BE66" s="201">
        <f t="shared" si="35"/>
        <v>0</v>
      </c>
      <c r="BF66" s="201">
        <f t="shared" si="35"/>
        <v>0</v>
      </c>
      <c r="BG66" s="201">
        <f t="shared" si="35"/>
        <v>0</v>
      </c>
    </row>
    <row r="67" spans="1:59" s="37" customFormat="1" x14ac:dyDescent="0.2">
      <c r="B67" s="10"/>
      <c r="C67" s="4"/>
      <c r="E67" s="180"/>
      <c r="F67" s="242"/>
      <c r="G67" s="180"/>
      <c r="H67" s="180"/>
      <c r="I67" s="180"/>
      <c r="J67" s="198"/>
      <c r="K67" s="196"/>
      <c r="L67" s="196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</row>
    <row r="68" spans="1:59" x14ac:dyDescent="0.2">
      <c r="E68" s="783" t="s">
        <v>111</v>
      </c>
      <c r="F68" s="783"/>
      <c r="G68" s="783"/>
      <c r="H68" s="783"/>
      <c r="I68" s="784"/>
      <c r="J68" s="193">
        <f>SUM(J64:BG64)</f>
        <v>0</v>
      </c>
    </row>
    <row r="69" spans="1:59" s="37" customFormat="1" ht="13.5" thickBot="1" x14ac:dyDescent="0.25">
      <c r="B69" s="10"/>
      <c r="C69" s="4"/>
      <c r="E69" s="180"/>
      <c r="F69" s="242"/>
      <c r="G69" s="180"/>
      <c r="H69" s="180"/>
      <c r="I69" s="180" t="s">
        <v>2</v>
      </c>
      <c r="J69" s="200">
        <f>J70-J68</f>
        <v>0</v>
      </c>
      <c r="K69" s="7"/>
      <c r="L69" s="9"/>
    </row>
    <row r="70" spans="1:59" x14ac:dyDescent="0.2">
      <c r="A70" s="37"/>
      <c r="D70" s="37"/>
      <c r="E70" s="781" t="s">
        <v>0</v>
      </c>
      <c r="F70" s="781"/>
      <c r="G70" s="781"/>
      <c r="H70" s="781"/>
      <c r="I70" s="782"/>
      <c r="J70" s="199">
        <f>SUM(J66:BG66)</f>
        <v>0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</sheetData>
  <sheetProtection password="802B" sheet="1" objects="1" scenarios="1" selectLockedCells="1"/>
  <mergeCells count="16">
    <mergeCell ref="E70:I70"/>
    <mergeCell ref="E66:I66"/>
    <mergeCell ref="E68:I68"/>
    <mergeCell ref="E64:I64"/>
    <mergeCell ref="E4:I4"/>
    <mergeCell ref="E3:I3"/>
    <mergeCell ref="E2:I2"/>
    <mergeCell ref="F5:I5"/>
    <mergeCell ref="J2:P2"/>
    <mergeCell ref="J4:N4"/>
    <mergeCell ref="J5:N5"/>
    <mergeCell ref="B7:B17"/>
    <mergeCell ref="B29:B39"/>
    <mergeCell ref="B18:B28"/>
    <mergeCell ref="B40:B50"/>
    <mergeCell ref="B51:B61"/>
  </mergeCells>
  <pageMargins left="0.5" right="0.5" top="0.5" bottom="0.5" header="0.5" footer="0.5"/>
  <pageSetup paperSize="9" scale="58" fitToWidth="0" orientation="landscape" r:id="rId1"/>
  <headerFooter alignWithMargins="0"/>
  <ignoredErrors>
    <ignoredError sqref="G50 G61 H34 H37:H38 H45 H46:H49 H56 H57:H60 G39 J69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G74"/>
  <sheetViews>
    <sheetView showGridLines="0" showWhiteSpace="0" zoomScaleNormal="100" zoomScaleSheetLayoutView="100" zoomScalePageLayoutView="55" workbookViewId="0">
      <pane xSplit="9" ySplit="6" topLeftCell="J7" activePane="bottomRight" state="frozenSplit"/>
      <selection pane="topRight" activeCell="N1" sqref="N1"/>
      <selection pane="bottomLeft" activeCell="A7" sqref="A7"/>
      <selection pane="bottomRight" activeCell="E2" sqref="E2:I2"/>
    </sheetView>
  </sheetViews>
  <sheetFormatPr baseColWidth="10" defaultColWidth="11.42578125" defaultRowHeight="12.75" x14ac:dyDescent="0.2"/>
  <cols>
    <col min="1" max="1" width="3.5703125" style="11" customWidth="1"/>
    <col min="2" max="2" width="10.85546875" style="316" bestFit="1" customWidth="1"/>
    <col min="3" max="3" width="16.42578125" style="4" customWidth="1"/>
    <col min="4" max="4" width="22.42578125" style="37" customWidth="1"/>
    <col min="5" max="5" width="29.5703125" style="28" customWidth="1"/>
    <col min="6" max="6" width="10.7109375" style="37" customWidth="1"/>
    <col min="7" max="7" width="10.140625" style="195" customWidth="1"/>
    <col min="8" max="8" width="12.140625" style="12" customWidth="1"/>
    <col min="9" max="9" width="7.5703125" style="5" customWidth="1"/>
    <col min="10" max="10" width="11.42578125" style="1" customWidth="1"/>
    <col min="11" max="11" width="9.42578125" style="7" customWidth="1"/>
    <col min="12" max="12" width="9.42578125" style="9" customWidth="1"/>
    <col min="13" max="29" width="9.42578125" style="37" customWidth="1"/>
    <col min="30" max="212" width="9.140625" style="37" customWidth="1"/>
    <col min="213" max="16384" width="11.42578125" style="37"/>
  </cols>
  <sheetData>
    <row r="2" spans="1:59" ht="30" x14ac:dyDescent="0.4">
      <c r="D2" s="39"/>
      <c r="E2" s="773" t="s">
        <v>92</v>
      </c>
      <c r="F2" s="774"/>
      <c r="G2" s="774"/>
      <c r="H2" s="774"/>
      <c r="I2" s="774"/>
      <c r="J2" s="777" t="s">
        <v>160</v>
      </c>
      <c r="K2" s="777"/>
      <c r="L2" s="777"/>
      <c r="M2" s="777"/>
      <c r="N2" s="777"/>
      <c r="O2" s="777"/>
    </row>
    <row r="3" spans="1:59" ht="15" x14ac:dyDescent="0.2">
      <c r="E3" s="771" t="s">
        <v>39</v>
      </c>
      <c r="F3" s="772"/>
      <c r="G3" s="772"/>
      <c r="H3" s="772"/>
      <c r="I3" s="772"/>
      <c r="K3" s="6"/>
      <c r="L3" s="8"/>
    </row>
    <row r="4" spans="1:59" ht="15" x14ac:dyDescent="0.25">
      <c r="D4" s="40" t="str">
        <f>" "&amp;TEXT(MIN(B7:B51),"T.M.JJ")&amp;" bis "&amp;TEXT(MAX(B7:B51),"T.M.JJ")</f>
        <v xml:space="preserve"> 9.3.20 bis 12.3.20</v>
      </c>
      <c r="E4" s="771" t="s">
        <v>40</v>
      </c>
      <c r="F4" s="772"/>
      <c r="G4" s="772"/>
      <c r="H4" s="772"/>
      <c r="I4" s="772"/>
      <c r="J4" s="778" t="s">
        <v>90</v>
      </c>
      <c r="K4" s="778"/>
      <c r="L4" s="778"/>
      <c r="M4" s="778"/>
      <c r="N4" s="778"/>
      <c r="O4" s="336"/>
      <c r="P4" s="336"/>
      <c r="Q4" s="336"/>
    </row>
    <row r="5" spans="1:59" x14ac:dyDescent="0.2">
      <c r="E5" s="137" t="s">
        <v>26</v>
      </c>
      <c r="F5" s="775"/>
      <c r="G5" s="776"/>
      <c r="H5" s="776"/>
      <c r="I5" s="776"/>
      <c r="J5" s="779" t="s">
        <v>91</v>
      </c>
      <c r="K5" s="779"/>
      <c r="L5" s="779"/>
      <c r="M5" s="779"/>
      <c r="N5" s="779"/>
      <c r="O5" s="337"/>
      <c r="P5" s="337"/>
      <c r="Q5" s="11"/>
    </row>
    <row r="6" spans="1:59" s="25" customFormat="1" ht="24.75" customHeight="1" x14ac:dyDescent="0.2">
      <c r="A6" s="62"/>
      <c r="B6" s="64" t="s">
        <v>1</v>
      </c>
      <c r="C6" s="153" t="s">
        <v>36</v>
      </c>
      <c r="D6" s="64" t="s">
        <v>6</v>
      </c>
      <c r="E6" s="59" t="s">
        <v>4</v>
      </c>
      <c r="F6" s="58" t="s">
        <v>18</v>
      </c>
      <c r="G6" s="68" t="s">
        <v>5</v>
      </c>
      <c r="H6" s="69" t="s">
        <v>37</v>
      </c>
      <c r="I6" s="74" t="s">
        <v>17</v>
      </c>
      <c r="J6" s="135" t="s">
        <v>70</v>
      </c>
      <c r="K6" s="135" t="s">
        <v>71</v>
      </c>
      <c r="L6" s="135" t="s">
        <v>72</v>
      </c>
      <c r="M6" s="135" t="s">
        <v>73</v>
      </c>
      <c r="N6" s="135" t="s">
        <v>74</v>
      </c>
      <c r="O6" s="135" t="s">
        <v>75</v>
      </c>
      <c r="P6" s="135" t="s">
        <v>76</v>
      </c>
      <c r="Q6" s="135" t="s">
        <v>77</v>
      </c>
      <c r="R6" s="135" t="s">
        <v>78</v>
      </c>
      <c r="S6" s="135" t="s">
        <v>79</v>
      </c>
      <c r="T6" s="135" t="s">
        <v>80</v>
      </c>
      <c r="U6" s="135" t="s">
        <v>81</v>
      </c>
      <c r="V6" s="135" t="s">
        <v>82</v>
      </c>
      <c r="W6" s="135" t="s">
        <v>83</v>
      </c>
      <c r="X6" s="135" t="s">
        <v>84</v>
      </c>
      <c r="Y6" s="135" t="s">
        <v>85</v>
      </c>
      <c r="Z6" s="135" t="s">
        <v>86</v>
      </c>
      <c r="AA6" s="135" t="s">
        <v>87</v>
      </c>
      <c r="AB6" s="135" t="s">
        <v>88</v>
      </c>
      <c r="AC6" s="135" t="s">
        <v>89</v>
      </c>
      <c r="AD6" s="135" t="s">
        <v>120</v>
      </c>
      <c r="AE6" s="135" t="s">
        <v>121</v>
      </c>
      <c r="AF6" s="135" t="s">
        <v>122</v>
      </c>
      <c r="AG6" s="135" t="s">
        <v>123</v>
      </c>
      <c r="AH6" s="135" t="s">
        <v>124</v>
      </c>
      <c r="AI6" s="135" t="s">
        <v>125</v>
      </c>
      <c r="AJ6" s="135" t="s">
        <v>126</v>
      </c>
      <c r="AK6" s="135" t="s">
        <v>127</v>
      </c>
      <c r="AL6" s="135" t="s">
        <v>128</v>
      </c>
      <c r="AM6" s="135" t="s">
        <v>129</v>
      </c>
      <c r="AN6" s="135" t="s">
        <v>130</v>
      </c>
      <c r="AO6" s="135" t="s">
        <v>131</v>
      </c>
      <c r="AP6" s="135" t="s">
        <v>132</v>
      </c>
      <c r="AQ6" s="135" t="s">
        <v>133</v>
      </c>
      <c r="AR6" s="135" t="s">
        <v>134</v>
      </c>
      <c r="AS6" s="135" t="s">
        <v>135</v>
      </c>
      <c r="AT6" s="135" t="s">
        <v>136</v>
      </c>
      <c r="AU6" s="135" t="s">
        <v>137</v>
      </c>
      <c r="AV6" s="135" t="s">
        <v>138</v>
      </c>
      <c r="AW6" s="135" t="s">
        <v>139</v>
      </c>
      <c r="AX6" s="135" t="s">
        <v>140</v>
      </c>
      <c r="AY6" s="135" t="s">
        <v>141</v>
      </c>
      <c r="AZ6" s="135" t="s">
        <v>142</v>
      </c>
      <c r="BA6" s="135" t="s">
        <v>143</v>
      </c>
      <c r="BB6" s="135" t="s">
        <v>144</v>
      </c>
      <c r="BC6" s="135" t="s">
        <v>145</v>
      </c>
      <c r="BD6" s="135" t="s">
        <v>146</v>
      </c>
      <c r="BE6" s="135" t="s">
        <v>147</v>
      </c>
      <c r="BF6" s="135" t="s">
        <v>148</v>
      </c>
      <c r="BG6" s="135" t="s">
        <v>149</v>
      </c>
    </row>
    <row r="7" spans="1:59" s="11" customFormat="1" ht="25.5" x14ac:dyDescent="0.2">
      <c r="B7" s="785">
        <f>Artikelliste!A2</f>
        <v>43899</v>
      </c>
      <c r="C7" s="156" t="str">
        <f>Artikelliste!I27</f>
        <v>Vorspeise</v>
      </c>
      <c r="D7" s="147" t="str">
        <f>Artikelliste!C27</f>
        <v>Knoblauchrahmsuppe</v>
      </c>
      <c r="E7" s="148" t="str">
        <f>Artikelliste!D27</f>
        <v>mit Schinkenstreifen und Brotschnitt`l</v>
      </c>
      <c r="F7" s="146" t="str">
        <f>Artikelliste!E27</f>
        <v>A,G,L,M</v>
      </c>
      <c r="G7" s="18">
        <f>Artikelliste!F27</f>
        <v>5</v>
      </c>
      <c r="H7" s="71">
        <f t="shared" ref="H7:H63" si="0">I7*G7</f>
        <v>0</v>
      </c>
      <c r="I7" s="80">
        <f>SUM(J7:BG7)</f>
        <v>0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</row>
    <row r="8" spans="1:59" s="61" customFormat="1" ht="27" customHeight="1" x14ac:dyDescent="0.2">
      <c r="A8" s="11"/>
      <c r="B8" s="769"/>
      <c r="C8" s="317" t="str">
        <f>Artikelliste!I28</f>
        <v>Vorspeise</v>
      </c>
      <c r="D8" s="173" t="str">
        <f>Artikelliste!C28</f>
        <v>Gebackene Champignons</v>
      </c>
      <c r="E8" s="318" t="str">
        <f>Artikelliste!D28</f>
        <v>mit Sauce Tartar</v>
      </c>
      <c r="F8" s="171" t="str">
        <f>Artikelliste!E28</f>
        <v>A,C,G</v>
      </c>
      <c r="G8" s="19">
        <f>Artikelliste!F28</f>
        <v>6.5</v>
      </c>
      <c r="H8" s="70">
        <f t="shared" si="0"/>
        <v>0</v>
      </c>
      <c r="I8" s="79">
        <f t="shared" ref="I8:I63" si="1">SUM(J8:BG8)</f>
        <v>0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</row>
    <row r="9" spans="1:59" s="11" customFormat="1" ht="38.25" x14ac:dyDescent="0.2">
      <c r="B9" s="769"/>
      <c r="C9" s="319" t="str">
        <f>Artikelliste!I29</f>
        <v>Salat des Tages</v>
      </c>
      <c r="D9" s="191" t="str">
        <f>Artikelliste!C29</f>
        <v>Salat "Tokio"</v>
      </c>
      <c r="E9" s="320" t="str">
        <f>Artikelliste!D29</f>
        <v>Hühnerbrust im Sesammantel auf Glasnudel-Blattsalat und Smoothie</v>
      </c>
      <c r="F9" s="172" t="str">
        <f>Artikelliste!E29</f>
        <v>A,C,G,F</v>
      </c>
      <c r="G9" s="18">
        <f>Artikelliste!F29</f>
        <v>11.5</v>
      </c>
      <c r="H9" s="71">
        <f t="shared" si="0"/>
        <v>0</v>
      </c>
      <c r="I9" s="80">
        <f t="shared" si="1"/>
        <v>0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spans="1:59" s="61" customFormat="1" x14ac:dyDescent="0.2">
      <c r="A10" s="11"/>
      <c r="B10" s="769"/>
      <c r="C10" s="317" t="str">
        <f>Artikelliste!I30</f>
        <v>Vegi. Hauptspeise</v>
      </c>
      <c r="D10" s="173" t="str">
        <f>Artikelliste!C30</f>
        <v>Flaumige Spinatknödel</v>
      </c>
      <c r="E10" s="318" t="str">
        <f>Artikelliste!D30</f>
        <v>auf Tomaten-Basilikumragout</v>
      </c>
      <c r="F10" s="171" t="str">
        <f>Artikelliste!E30</f>
        <v>A,C,G</v>
      </c>
      <c r="G10" s="19">
        <f>Artikelliste!F30</f>
        <v>7.8</v>
      </c>
      <c r="H10" s="70">
        <f t="shared" si="0"/>
        <v>0</v>
      </c>
      <c r="I10" s="79">
        <f t="shared" si="1"/>
        <v>0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</row>
    <row r="11" spans="1:59" s="11" customFormat="1" x14ac:dyDescent="0.2">
      <c r="B11" s="769"/>
      <c r="C11" s="319" t="str">
        <f>Artikelliste!I32</f>
        <v>Hauptspeise</v>
      </c>
      <c r="D11" s="191" t="str">
        <f>Artikelliste!C32</f>
        <v>Puten Cordon Bleu</v>
      </c>
      <c r="E11" s="320" t="str">
        <f>Artikelliste!D32</f>
        <v>mit Reis und Kartoffel</v>
      </c>
      <c r="F11" s="172" t="str">
        <f>Artikelliste!E32</f>
        <v>A,C,G</v>
      </c>
      <c r="G11" s="18">
        <f>Artikelliste!F32</f>
        <v>12.8</v>
      </c>
      <c r="H11" s="71">
        <f t="shared" si="0"/>
        <v>0</v>
      </c>
      <c r="I11" s="80">
        <f t="shared" si="1"/>
        <v>0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</row>
    <row r="12" spans="1:59" s="61" customFormat="1" x14ac:dyDescent="0.2">
      <c r="A12" s="11"/>
      <c r="B12" s="769"/>
      <c r="C12" s="317" t="str">
        <f>Artikelliste!I31</f>
        <v>Hauptspeise</v>
      </c>
      <c r="D12" s="173" t="str">
        <f>Artikelliste!C31</f>
        <v>Spaghetti</v>
      </c>
      <c r="E12" s="318" t="str">
        <f>Artikelliste!D31</f>
        <v>mit Tomatensoße</v>
      </c>
      <c r="F12" s="171" t="str">
        <f>Artikelliste!E31</f>
        <v>A,C</v>
      </c>
      <c r="G12" s="19">
        <f>Artikelliste!F31</f>
        <v>6</v>
      </c>
      <c r="H12" s="70">
        <f t="shared" si="0"/>
        <v>0</v>
      </c>
      <c r="I12" s="79">
        <f t="shared" si="1"/>
        <v>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</row>
    <row r="13" spans="1:59" s="11" customFormat="1" ht="38.25" x14ac:dyDescent="0.2">
      <c r="B13" s="769"/>
      <c r="C13" s="319" t="str">
        <f>Artikelliste!I33</f>
        <v>Hauptspeise</v>
      </c>
      <c r="D13" s="191" t="str">
        <f>Artikelliste!C33</f>
        <v>Forelle "Müllerin" ( entgrätet )</v>
      </c>
      <c r="E13" s="320" t="str">
        <f>Artikelliste!D33</f>
        <v>mit Petersilienerdäpfel, Mandelbutter und kleinem Blattsalat</v>
      </c>
      <c r="F13" s="172" t="str">
        <f>Artikelliste!E33</f>
        <v>A,D,H</v>
      </c>
      <c r="G13" s="18">
        <f>Artikelliste!F33</f>
        <v>14</v>
      </c>
      <c r="H13" s="71">
        <f t="shared" si="0"/>
        <v>0</v>
      </c>
      <c r="I13" s="80">
        <f t="shared" si="1"/>
        <v>0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spans="1:59" s="149" customFormat="1" ht="25.5" x14ac:dyDescent="0.2">
      <c r="A14" s="150"/>
      <c r="B14" s="769"/>
      <c r="C14" s="317" t="str">
        <f>Artikelliste!I34</f>
        <v>Hauptspeise</v>
      </c>
      <c r="D14" s="173" t="str">
        <f>Artikelliste!C34</f>
        <v>1/2 Wiener Backhenderl</v>
      </c>
      <c r="E14" s="318" t="str">
        <f>Artikelliste!D34</f>
        <v>mit Vogerl-Erdäpfelslat und Kernöldressing</v>
      </c>
      <c r="F14" s="171" t="str">
        <f>Artikelliste!E34</f>
        <v>A,L,M,G,C</v>
      </c>
      <c r="G14" s="19">
        <f>Artikelliste!F34</f>
        <v>11.25</v>
      </c>
      <c r="H14" s="70">
        <f t="shared" si="0"/>
        <v>0</v>
      </c>
      <c r="I14" s="79">
        <f t="shared" si="1"/>
        <v>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1:59" s="11" customFormat="1" ht="24.75" thickBot="1" x14ac:dyDescent="0.25">
      <c r="B15" s="769"/>
      <c r="C15" s="321" t="str">
        <f>Artikelliste!I35</f>
        <v>Dessert</v>
      </c>
      <c r="D15" s="174" t="str">
        <f>Artikelliste!C35</f>
        <v>Hausgemachter Kaiserschmarren</v>
      </c>
      <c r="E15" s="322" t="str">
        <f>Artikelliste!D35</f>
        <v>mit Zwetschkenröster</v>
      </c>
      <c r="F15" s="132" t="str">
        <f>Artikelliste!E35</f>
        <v>A,C,G</v>
      </c>
      <c r="G15" s="20">
        <f>Artikelliste!F35</f>
        <v>7.5</v>
      </c>
      <c r="H15" s="72">
        <f t="shared" si="0"/>
        <v>0</v>
      </c>
      <c r="I15" s="81">
        <f t="shared" si="1"/>
        <v>0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</row>
    <row r="16" spans="1:59" s="61" customFormat="1" ht="24.75" customHeight="1" x14ac:dyDescent="0.2">
      <c r="A16" s="11"/>
      <c r="B16" s="769"/>
      <c r="C16" s="128" t="str">
        <f t="shared" ref="C16:G18" si="2">C61</f>
        <v>Smoothie</v>
      </c>
      <c r="D16" s="323" t="str">
        <f t="shared" si="2"/>
        <v>Erfrischender Früchte Punch</v>
      </c>
      <c r="E16" s="324" t="str">
        <f t="shared" si="2"/>
        <v>vegetarisch, glutenfrei, vegan, laktosefrei, 250 ml</v>
      </c>
      <c r="F16" s="128" t="str">
        <f t="shared" si="2"/>
        <v>.</v>
      </c>
      <c r="G16" s="83">
        <f t="shared" si="2"/>
        <v>2</v>
      </c>
      <c r="H16" s="159">
        <f t="shared" ref="H16:H18" si="3">I16*G16</f>
        <v>0</v>
      </c>
      <c r="I16" s="160">
        <f t="shared" ref="I16:I18" si="4">SUM(J16:BG16)</f>
        <v>0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</row>
    <row r="17" spans="1:59" s="11" customFormat="1" ht="24.75" customHeight="1" x14ac:dyDescent="0.2">
      <c r="B17" s="769"/>
      <c r="C17" s="325" t="str">
        <f t="shared" si="2"/>
        <v>Smoothie</v>
      </c>
      <c r="D17" s="326" t="str">
        <f t="shared" si="2"/>
        <v>Melonen-Bananensmoothie</v>
      </c>
      <c r="E17" s="327" t="str">
        <f t="shared" si="2"/>
        <v>vegetarisch, glutenfrei, laktosefrei 250 ml</v>
      </c>
      <c r="F17" s="325" t="str">
        <f t="shared" si="2"/>
        <v>.</v>
      </c>
      <c r="G17" s="57">
        <f t="shared" si="2"/>
        <v>2</v>
      </c>
      <c r="H17" s="73">
        <f t="shared" si="3"/>
        <v>0</v>
      </c>
      <c r="I17" s="82">
        <f t="shared" si="4"/>
        <v>0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</row>
    <row r="18" spans="1:59" s="61" customFormat="1" ht="24.75" customHeight="1" thickBot="1" x14ac:dyDescent="0.25">
      <c r="A18" s="11"/>
      <c r="B18" s="770"/>
      <c r="C18" s="328" t="str">
        <f t="shared" si="2"/>
        <v>Smoothie</v>
      </c>
      <c r="D18" s="329" t="str">
        <f t="shared" si="2"/>
        <v>Hafer-Beerensmoothie</v>
      </c>
      <c r="E18" s="330" t="str">
        <f t="shared" si="2"/>
        <v>vegetarisch, vegan, 250 ml</v>
      </c>
      <c r="F18" s="328" t="str">
        <f t="shared" si="2"/>
        <v>.</v>
      </c>
      <c r="G18" s="84">
        <f t="shared" si="2"/>
        <v>2</v>
      </c>
      <c r="H18" s="161">
        <f t="shared" si="3"/>
        <v>0</v>
      </c>
      <c r="I18" s="162">
        <f t="shared" si="4"/>
        <v>0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</row>
    <row r="19" spans="1:59" s="61" customFormat="1" ht="26.25" customHeight="1" x14ac:dyDescent="0.2">
      <c r="A19" s="11"/>
      <c r="B19" s="766">
        <f>B7+1</f>
        <v>43900</v>
      </c>
      <c r="C19" s="152" t="str">
        <f t="shared" ref="C19:G27" si="5">C7</f>
        <v>Vorspeise</v>
      </c>
      <c r="D19" s="66" t="str">
        <f t="shared" si="5"/>
        <v>Knoblauchrahmsuppe</v>
      </c>
      <c r="E19" s="54" t="str">
        <f t="shared" si="5"/>
        <v>mit Schinkenstreifen und Brotschnitt`l</v>
      </c>
      <c r="F19" s="16" t="str">
        <f t="shared" si="5"/>
        <v>A,G,L,M</v>
      </c>
      <c r="G19" s="19">
        <f t="shared" si="5"/>
        <v>5</v>
      </c>
      <c r="H19" s="70">
        <f t="shared" si="0"/>
        <v>0</v>
      </c>
      <c r="I19" s="79">
        <f t="shared" si="1"/>
        <v>0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</row>
    <row r="20" spans="1:59" s="11" customFormat="1" x14ac:dyDescent="0.2">
      <c r="B20" s="763"/>
      <c r="C20" s="151" t="str">
        <f t="shared" si="5"/>
        <v>Vorspeise</v>
      </c>
      <c r="D20" s="65" t="str">
        <f t="shared" si="5"/>
        <v>Gebackene Champignons</v>
      </c>
      <c r="E20" s="55" t="str">
        <f t="shared" si="5"/>
        <v>mit Sauce Tartar</v>
      </c>
      <c r="F20" s="15" t="str">
        <f t="shared" si="5"/>
        <v>A,C,G</v>
      </c>
      <c r="G20" s="18">
        <f t="shared" si="5"/>
        <v>6.5</v>
      </c>
      <c r="H20" s="71">
        <f t="shared" si="0"/>
        <v>0</v>
      </c>
      <c r="I20" s="80">
        <f t="shared" si="1"/>
        <v>0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</row>
    <row r="21" spans="1:59" s="61" customFormat="1" ht="38.25" x14ac:dyDescent="0.2">
      <c r="A21" s="11"/>
      <c r="B21" s="763"/>
      <c r="C21" s="152" t="str">
        <f t="shared" si="5"/>
        <v>Salat des Tages</v>
      </c>
      <c r="D21" s="66" t="str">
        <f t="shared" si="5"/>
        <v>Salat "Tokio"</v>
      </c>
      <c r="E21" s="54" t="str">
        <f t="shared" si="5"/>
        <v>Hühnerbrust im Sesammantel auf Glasnudel-Blattsalat und Smoothie</v>
      </c>
      <c r="F21" s="16" t="str">
        <f t="shared" si="5"/>
        <v>A,C,G,F</v>
      </c>
      <c r="G21" s="19">
        <f t="shared" si="5"/>
        <v>11.5</v>
      </c>
      <c r="H21" s="70">
        <f t="shared" si="0"/>
        <v>0</v>
      </c>
      <c r="I21" s="79">
        <f t="shared" si="1"/>
        <v>0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</row>
    <row r="22" spans="1:59" s="11" customFormat="1" x14ac:dyDescent="0.2">
      <c r="B22" s="763"/>
      <c r="C22" s="151" t="str">
        <f t="shared" si="5"/>
        <v>Vegi. Hauptspeise</v>
      </c>
      <c r="D22" s="65" t="str">
        <f t="shared" si="5"/>
        <v>Flaumige Spinatknödel</v>
      </c>
      <c r="E22" s="55" t="str">
        <f t="shared" si="5"/>
        <v>auf Tomaten-Basilikumragout</v>
      </c>
      <c r="F22" s="15" t="str">
        <f t="shared" si="5"/>
        <v>A,C,G</v>
      </c>
      <c r="G22" s="18">
        <f t="shared" si="5"/>
        <v>7.8</v>
      </c>
      <c r="H22" s="71">
        <f t="shared" si="0"/>
        <v>0</v>
      </c>
      <c r="I22" s="80">
        <f t="shared" si="1"/>
        <v>0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</row>
    <row r="23" spans="1:59" s="61" customFormat="1" x14ac:dyDescent="0.2">
      <c r="A23" s="11"/>
      <c r="B23" s="763"/>
      <c r="C23" s="152" t="str">
        <f t="shared" si="5"/>
        <v>Hauptspeise</v>
      </c>
      <c r="D23" s="66" t="str">
        <f t="shared" si="5"/>
        <v>Puten Cordon Bleu</v>
      </c>
      <c r="E23" s="54" t="str">
        <f t="shared" si="5"/>
        <v>mit Reis und Kartoffel</v>
      </c>
      <c r="F23" s="16" t="str">
        <f t="shared" si="5"/>
        <v>A,C,G</v>
      </c>
      <c r="G23" s="19">
        <f t="shared" si="5"/>
        <v>12.8</v>
      </c>
      <c r="H23" s="70">
        <f t="shared" si="0"/>
        <v>0</v>
      </c>
      <c r="I23" s="79">
        <f t="shared" si="1"/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</row>
    <row r="24" spans="1:59" s="11" customFormat="1" x14ac:dyDescent="0.2">
      <c r="B24" s="763"/>
      <c r="C24" s="151" t="str">
        <f t="shared" si="5"/>
        <v>Hauptspeise</v>
      </c>
      <c r="D24" s="65" t="str">
        <f t="shared" si="5"/>
        <v>Spaghetti</v>
      </c>
      <c r="E24" s="55" t="str">
        <f t="shared" si="5"/>
        <v>mit Tomatensoße</v>
      </c>
      <c r="F24" s="15" t="str">
        <f t="shared" si="5"/>
        <v>A,C</v>
      </c>
      <c r="G24" s="18">
        <f t="shared" si="5"/>
        <v>6</v>
      </c>
      <c r="H24" s="71">
        <f t="shared" si="0"/>
        <v>0</v>
      </c>
      <c r="I24" s="80">
        <f t="shared" si="1"/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</row>
    <row r="25" spans="1:59" s="61" customFormat="1" ht="38.25" x14ac:dyDescent="0.2">
      <c r="A25" s="11"/>
      <c r="B25" s="763"/>
      <c r="C25" s="152" t="str">
        <f t="shared" si="5"/>
        <v>Hauptspeise</v>
      </c>
      <c r="D25" s="66" t="str">
        <f t="shared" si="5"/>
        <v>Forelle "Müllerin" ( entgrätet )</v>
      </c>
      <c r="E25" s="54" t="str">
        <f t="shared" si="5"/>
        <v>mit Petersilienerdäpfel, Mandelbutter und kleinem Blattsalat</v>
      </c>
      <c r="F25" s="16" t="str">
        <f t="shared" si="5"/>
        <v>A,D,H</v>
      </c>
      <c r="G25" s="19">
        <f t="shared" si="5"/>
        <v>14</v>
      </c>
      <c r="H25" s="70">
        <f t="shared" si="0"/>
        <v>0</v>
      </c>
      <c r="I25" s="79">
        <f t="shared" si="1"/>
        <v>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</row>
    <row r="26" spans="1:59" s="150" customFormat="1" ht="25.5" x14ac:dyDescent="0.2">
      <c r="B26" s="763"/>
      <c r="C26" s="151" t="str">
        <f t="shared" si="5"/>
        <v>Hauptspeise</v>
      </c>
      <c r="D26" s="65" t="str">
        <f t="shared" si="5"/>
        <v>1/2 Wiener Backhenderl</v>
      </c>
      <c r="E26" s="55" t="str">
        <f t="shared" si="5"/>
        <v>mit Vogerl-Erdäpfelslat und Kernöldressing</v>
      </c>
      <c r="F26" s="15" t="str">
        <f t="shared" si="5"/>
        <v>A,L,M,G,C</v>
      </c>
      <c r="G26" s="18">
        <f t="shared" si="5"/>
        <v>11.25</v>
      </c>
      <c r="H26" s="71">
        <f t="shared" si="0"/>
        <v>0</v>
      </c>
      <c r="I26" s="80">
        <f t="shared" si="1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</row>
    <row r="27" spans="1:59" s="61" customFormat="1" ht="24.75" thickBot="1" x14ac:dyDescent="0.25">
      <c r="A27" s="11"/>
      <c r="B27" s="763"/>
      <c r="C27" s="154" t="str">
        <f t="shared" si="5"/>
        <v>Dessert</v>
      </c>
      <c r="D27" s="143" t="str">
        <f t="shared" si="5"/>
        <v>Hausgemachter Kaiserschmarren</v>
      </c>
      <c r="E27" s="158" t="str">
        <f t="shared" si="5"/>
        <v>mit Zwetschkenröster</v>
      </c>
      <c r="F27" s="142" t="str">
        <f t="shared" si="5"/>
        <v>A,C,G</v>
      </c>
      <c r="G27" s="31">
        <f t="shared" si="5"/>
        <v>7.5</v>
      </c>
      <c r="H27" s="144">
        <f t="shared" si="0"/>
        <v>0</v>
      </c>
      <c r="I27" s="145">
        <f t="shared" si="1"/>
        <v>0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</row>
    <row r="28" spans="1:59" s="61" customFormat="1" ht="24.75" customHeight="1" x14ac:dyDescent="0.2">
      <c r="A28" s="11"/>
      <c r="B28" s="763"/>
      <c r="C28" s="128" t="str">
        <f t="shared" ref="C28:G30" si="6">C61</f>
        <v>Smoothie</v>
      </c>
      <c r="D28" s="323" t="str">
        <f t="shared" si="6"/>
        <v>Erfrischender Früchte Punch</v>
      </c>
      <c r="E28" s="324" t="str">
        <f t="shared" si="6"/>
        <v>vegetarisch, glutenfrei, vegan, laktosefrei, 250 ml</v>
      </c>
      <c r="F28" s="128" t="str">
        <f t="shared" si="6"/>
        <v>.</v>
      </c>
      <c r="G28" s="83">
        <f t="shared" si="6"/>
        <v>2</v>
      </c>
      <c r="H28" s="159">
        <f t="shared" si="0"/>
        <v>0</v>
      </c>
      <c r="I28" s="160">
        <f t="shared" si="1"/>
        <v>0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</row>
    <row r="29" spans="1:59" s="11" customFormat="1" ht="24.75" customHeight="1" x14ac:dyDescent="0.2">
      <c r="B29" s="763"/>
      <c r="C29" s="325" t="str">
        <f t="shared" si="6"/>
        <v>Smoothie</v>
      </c>
      <c r="D29" s="326" t="str">
        <f t="shared" si="6"/>
        <v>Melonen-Bananensmoothie</v>
      </c>
      <c r="E29" s="327" t="str">
        <f t="shared" si="6"/>
        <v>vegetarisch, glutenfrei, laktosefrei 250 ml</v>
      </c>
      <c r="F29" s="325" t="str">
        <f t="shared" si="6"/>
        <v>.</v>
      </c>
      <c r="G29" s="57">
        <f t="shared" si="6"/>
        <v>2</v>
      </c>
      <c r="H29" s="73">
        <f t="shared" si="0"/>
        <v>0</v>
      </c>
      <c r="I29" s="82">
        <f t="shared" si="1"/>
        <v>0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</row>
    <row r="30" spans="1:59" s="61" customFormat="1" ht="24.75" customHeight="1" thickBot="1" x14ac:dyDescent="0.25">
      <c r="A30" s="11"/>
      <c r="B30" s="763"/>
      <c r="C30" s="328" t="str">
        <f t="shared" si="6"/>
        <v>Smoothie</v>
      </c>
      <c r="D30" s="329" t="str">
        <f t="shared" si="6"/>
        <v>Hafer-Beerensmoothie</v>
      </c>
      <c r="E30" s="330" t="str">
        <f t="shared" si="6"/>
        <v>vegetarisch, vegan, 250 ml</v>
      </c>
      <c r="F30" s="328" t="str">
        <f t="shared" si="6"/>
        <v>.</v>
      </c>
      <c r="G30" s="84">
        <f t="shared" si="6"/>
        <v>2</v>
      </c>
      <c r="H30" s="161">
        <f t="shared" si="0"/>
        <v>0</v>
      </c>
      <c r="I30" s="162">
        <f t="shared" si="1"/>
        <v>0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</row>
    <row r="31" spans="1:59" s="11" customFormat="1" ht="25.5" x14ac:dyDescent="0.2">
      <c r="B31" s="769">
        <f>B19+1</f>
        <v>43901</v>
      </c>
      <c r="C31" s="151" t="str">
        <f t="shared" ref="C31:C39" si="7">C19</f>
        <v>Vorspeise</v>
      </c>
      <c r="D31" s="65" t="str">
        <f t="shared" ref="D31:G39" si="8">D7</f>
        <v>Knoblauchrahmsuppe</v>
      </c>
      <c r="E31" s="55" t="str">
        <f t="shared" si="8"/>
        <v>mit Schinkenstreifen und Brotschnitt`l</v>
      </c>
      <c r="F31" s="15" t="str">
        <f t="shared" si="8"/>
        <v>A,G,L,M</v>
      </c>
      <c r="G31" s="18">
        <f t="shared" si="8"/>
        <v>5</v>
      </c>
      <c r="H31" s="71">
        <f t="shared" si="0"/>
        <v>0</v>
      </c>
      <c r="I31" s="80">
        <f t="shared" si="1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</row>
    <row r="32" spans="1:59" s="61" customFormat="1" x14ac:dyDescent="0.2">
      <c r="A32" s="11"/>
      <c r="B32" s="769"/>
      <c r="C32" s="152" t="str">
        <f t="shared" si="7"/>
        <v>Vorspeise</v>
      </c>
      <c r="D32" s="66" t="str">
        <f t="shared" si="8"/>
        <v>Gebackene Champignons</v>
      </c>
      <c r="E32" s="54" t="str">
        <f t="shared" si="8"/>
        <v>mit Sauce Tartar</v>
      </c>
      <c r="F32" s="16" t="str">
        <f t="shared" si="8"/>
        <v>A,C,G</v>
      </c>
      <c r="G32" s="19">
        <f t="shared" si="8"/>
        <v>6.5</v>
      </c>
      <c r="H32" s="70">
        <f t="shared" si="0"/>
        <v>0</v>
      </c>
      <c r="I32" s="79">
        <f t="shared" si="1"/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</row>
    <row r="33" spans="1:59" s="11" customFormat="1" ht="38.25" x14ac:dyDescent="0.2">
      <c r="B33" s="769"/>
      <c r="C33" s="151" t="str">
        <f t="shared" si="7"/>
        <v>Salat des Tages</v>
      </c>
      <c r="D33" s="65" t="str">
        <f t="shared" si="8"/>
        <v>Salat "Tokio"</v>
      </c>
      <c r="E33" s="55" t="str">
        <f t="shared" si="8"/>
        <v>Hühnerbrust im Sesammantel auf Glasnudel-Blattsalat und Smoothie</v>
      </c>
      <c r="F33" s="15" t="str">
        <f t="shared" si="8"/>
        <v>A,C,G,F</v>
      </c>
      <c r="G33" s="18">
        <f t="shared" si="8"/>
        <v>11.5</v>
      </c>
      <c r="H33" s="71">
        <f t="shared" si="0"/>
        <v>0</v>
      </c>
      <c r="I33" s="80">
        <f t="shared" si="1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</row>
    <row r="34" spans="1:59" s="61" customFormat="1" x14ac:dyDescent="0.2">
      <c r="A34" s="11"/>
      <c r="B34" s="769"/>
      <c r="C34" s="152" t="str">
        <f t="shared" si="7"/>
        <v>Vegi. Hauptspeise</v>
      </c>
      <c r="D34" s="66" t="str">
        <f t="shared" si="8"/>
        <v>Flaumige Spinatknödel</v>
      </c>
      <c r="E34" s="54" t="str">
        <f t="shared" si="8"/>
        <v>auf Tomaten-Basilikumragout</v>
      </c>
      <c r="F34" s="16" t="str">
        <f t="shared" si="8"/>
        <v>A,C,G</v>
      </c>
      <c r="G34" s="19">
        <f t="shared" si="8"/>
        <v>7.8</v>
      </c>
      <c r="H34" s="70">
        <f t="shared" si="0"/>
        <v>0</v>
      </c>
      <c r="I34" s="79">
        <f t="shared" si="1"/>
        <v>0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</row>
    <row r="35" spans="1:59" s="11" customFormat="1" x14ac:dyDescent="0.2">
      <c r="B35" s="769"/>
      <c r="C35" s="151" t="str">
        <f t="shared" si="7"/>
        <v>Hauptspeise</v>
      </c>
      <c r="D35" s="65" t="str">
        <f t="shared" si="8"/>
        <v>Puten Cordon Bleu</v>
      </c>
      <c r="E35" s="55" t="str">
        <f t="shared" si="8"/>
        <v>mit Reis und Kartoffel</v>
      </c>
      <c r="F35" s="15" t="str">
        <f t="shared" si="8"/>
        <v>A,C,G</v>
      </c>
      <c r="G35" s="18">
        <f t="shared" si="8"/>
        <v>12.8</v>
      </c>
      <c r="H35" s="71">
        <f t="shared" si="0"/>
        <v>0</v>
      </c>
      <c r="I35" s="80">
        <f t="shared" si="1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</row>
    <row r="36" spans="1:59" s="61" customFormat="1" x14ac:dyDescent="0.2">
      <c r="A36" s="11"/>
      <c r="B36" s="769"/>
      <c r="C36" s="152" t="str">
        <f t="shared" si="7"/>
        <v>Hauptspeise</v>
      </c>
      <c r="D36" s="66" t="str">
        <f t="shared" si="8"/>
        <v>Spaghetti</v>
      </c>
      <c r="E36" s="54" t="str">
        <f t="shared" si="8"/>
        <v>mit Tomatensoße</v>
      </c>
      <c r="F36" s="16" t="str">
        <f t="shared" si="8"/>
        <v>A,C</v>
      </c>
      <c r="G36" s="19">
        <f t="shared" si="8"/>
        <v>6</v>
      </c>
      <c r="H36" s="70">
        <f t="shared" si="0"/>
        <v>0</v>
      </c>
      <c r="I36" s="79">
        <f t="shared" si="1"/>
        <v>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</row>
    <row r="37" spans="1:59" s="11" customFormat="1" ht="38.25" x14ac:dyDescent="0.2">
      <c r="B37" s="769"/>
      <c r="C37" s="151" t="str">
        <f t="shared" si="7"/>
        <v>Hauptspeise</v>
      </c>
      <c r="D37" s="65" t="str">
        <f t="shared" si="8"/>
        <v>Forelle "Müllerin" ( entgrätet )</v>
      </c>
      <c r="E37" s="55" t="str">
        <f t="shared" si="8"/>
        <v>mit Petersilienerdäpfel, Mandelbutter und kleinem Blattsalat</v>
      </c>
      <c r="F37" s="15" t="str">
        <f t="shared" si="8"/>
        <v>A,D,H</v>
      </c>
      <c r="G37" s="18">
        <f t="shared" si="8"/>
        <v>14</v>
      </c>
      <c r="H37" s="71">
        <f t="shared" si="0"/>
        <v>0</v>
      </c>
      <c r="I37" s="80">
        <f t="shared" si="1"/>
        <v>0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</row>
    <row r="38" spans="1:59" s="149" customFormat="1" ht="25.5" x14ac:dyDescent="0.2">
      <c r="A38" s="150"/>
      <c r="B38" s="769"/>
      <c r="C38" s="152" t="str">
        <f t="shared" si="7"/>
        <v>Hauptspeise</v>
      </c>
      <c r="D38" s="66" t="str">
        <f t="shared" si="8"/>
        <v>1/2 Wiener Backhenderl</v>
      </c>
      <c r="E38" s="54" t="str">
        <f t="shared" si="8"/>
        <v>mit Vogerl-Erdäpfelslat und Kernöldressing</v>
      </c>
      <c r="F38" s="16" t="str">
        <f t="shared" si="8"/>
        <v>A,L,M,G,C</v>
      </c>
      <c r="G38" s="19">
        <f t="shared" si="8"/>
        <v>11.25</v>
      </c>
      <c r="H38" s="70">
        <f t="shared" si="0"/>
        <v>0</v>
      </c>
      <c r="I38" s="79">
        <f t="shared" si="1"/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</row>
    <row r="39" spans="1:59" s="11" customFormat="1" ht="24.75" thickBot="1" x14ac:dyDescent="0.25">
      <c r="B39" s="769"/>
      <c r="C39" s="155" t="str">
        <f t="shared" si="7"/>
        <v>Dessert</v>
      </c>
      <c r="D39" s="67" t="str">
        <f t="shared" si="8"/>
        <v>Hausgemachter Kaiserschmarren</v>
      </c>
      <c r="E39" s="56" t="str">
        <f t="shared" si="8"/>
        <v>mit Zwetschkenröster</v>
      </c>
      <c r="F39" s="17" t="str">
        <f t="shared" si="8"/>
        <v>A,C,G</v>
      </c>
      <c r="G39" s="20">
        <f t="shared" si="8"/>
        <v>7.5</v>
      </c>
      <c r="H39" s="72">
        <f t="shared" si="0"/>
        <v>0</v>
      </c>
      <c r="I39" s="81">
        <f t="shared" si="1"/>
        <v>0</v>
      </c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</row>
    <row r="40" spans="1:59" s="61" customFormat="1" ht="24.75" customHeight="1" x14ac:dyDescent="0.2">
      <c r="A40" s="11"/>
      <c r="B40" s="769"/>
      <c r="C40" s="128" t="str">
        <f t="shared" ref="C40:G42" si="9">C61</f>
        <v>Smoothie</v>
      </c>
      <c r="D40" s="323" t="str">
        <f t="shared" si="9"/>
        <v>Erfrischender Früchte Punch</v>
      </c>
      <c r="E40" s="324" t="str">
        <f t="shared" si="9"/>
        <v>vegetarisch, glutenfrei, vegan, laktosefrei, 250 ml</v>
      </c>
      <c r="F40" s="128" t="str">
        <f t="shared" si="9"/>
        <v>.</v>
      </c>
      <c r="G40" s="83">
        <f t="shared" si="9"/>
        <v>2</v>
      </c>
      <c r="H40" s="159">
        <f t="shared" si="0"/>
        <v>0</v>
      </c>
      <c r="I40" s="160">
        <f t="shared" si="1"/>
        <v>0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</row>
    <row r="41" spans="1:59" s="11" customFormat="1" ht="24.75" customHeight="1" x14ac:dyDescent="0.2">
      <c r="B41" s="769"/>
      <c r="C41" s="325" t="str">
        <f t="shared" si="9"/>
        <v>Smoothie</v>
      </c>
      <c r="D41" s="326" t="str">
        <f t="shared" si="9"/>
        <v>Melonen-Bananensmoothie</v>
      </c>
      <c r="E41" s="327" t="str">
        <f t="shared" si="9"/>
        <v>vegetarisch, glutenfrei, laktosefrei 250 ml</v>
      </c>
      <c r="F41" s="325" t="str">
        <f t="shared" si="9"/>
        <v>.</v>
      </c>
      <c r="G41" s="57">
        <f t="shared" si="9"/>
        <v>2</v>
      </c>
      <c r="H41" s="73">
        <f t="shared" si="0"/>
        <v>0</v>
      </c>
      <c r="I41" s="82">
        <f t="shared" si="1"/>
        <v>0</v>
      </c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</row>
    <row r="42" spans="1:59" s="61" customFormat="1" ht="24.75" customHeight="1" thickBot="1" x14ac:dyDescent="0.25">
      <c r="A42" s="11"/>
      <c r="B42" s="769"/>
      <c r="C42" s="328" t="str">
        <f t="shared" si="9"/>
        <v>Smoothie</v>
      </c>
      <c r="D42" s="329" t="str">
        <f t="shared" si="9"/>
        <v>Hafer-Beerensmoothie</v>
      </c>
      <c r="E42" s="330" t="str">
        <f t="shared" si="9"/>
        <v>vegetarisch, vegan, 250 ml</v>
      </c>
      <c r="F42" s="328" t="str">
        <f t="shared" si="9"/>
        <v>.</v>
      </c>
      <c r="G42" s="84">
        <f t="shared" si="9"/>
        <v>2</v>
      </c>
      <c r="H42" s="161">
        <f t="shared" si="0"/>
        <v>0</v>
      </c>
      <c r="I42" s="162">
        <f t="shared" si="1"/>
        <v>0</v>
      </c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</row>
    <row r="43" spans="1:59" s="61" customFormat="1" ht="25.5" x14ac:dyDescent="0.2">
      <c r="A43" s="11"/>
      <c r="B43" s="763">
        <f>B31+1</f>
        <v>43902</v>
      </c>
      <c r="C43" s="152" t="str">
        <f t="shared" ref="C43:C51" si="10">C31</f>
        <v>Vorspeise</v>
      </c>
      <c r="D43" s="66" t="str">
        <f t="shared" ref="D43:G51" si="11">D7</f>
        <v>Knoblauchrahmsuppe</v>
      </c>
      <c r="E43" s="54" t="str">
        <f t="shared" si="11"/>
        <v>mit Schinkenstreifen und Brotschnitt`l</v>
      </c>
      <c r="F43" s="16" t="str">
        <f t="shared" si="11"/>
        <v>A,G,L,M</v>
      </c>
      <c r="G43" s="19">
        <f t="shared" si="11"/>
        <v>5</v>
      </c>
      <c r="H43" s="70">
        <f t="shared" si="0"/>
        <v>0</v>
      </c>
      <c r="I43" s="79">
        <f t="shared" si="1"/>
        <v>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</row>
    <row r="44" spans="1:59" s="11" customFormat="1" x14ac:dyDescent="0.2">
      <c r="B44" s="763"/>
      <c r="C44" s="151" t="str">
        <f t="shared" si="10"/>
        <v>Vorspeise</v>
      </c>
      <c r="D44" s="65" t="str">
        <f t="shared" si="11"/>
        <v>Gebackene Champignons</v>
      </c>
      <c r="E44" s="55" t="str">
        <f t="shared" si="11"/>
        <v>mit Sauce Tartar</v>
      </c>
      <c r="F44" s="15" t="str">
        <f t="shared" si="11"/>
        <v>A,C,G</v>
      </c>
      <c r="G44" s="13">
        <f t="shared" si="11"/>
        <v>6.5</v>
      </c>
      <c r="H44" s="71">
        <f t="shared" si="0"/>
        <v>0</v>
      </c>
      <c r="I44" s="80">
        <f t="shared" si="1"/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</row>
    <row r="45" spans="1:59" s="61" customFormat="1" ht="38.25" x14ac:dyDescent="0.2">
      <c r="A45" s="11"/>
      <c r="B45" s="763"/>
      <c r="C45" s="152" t="str">
        <f t="shared" si="10"/>
        <v>Salat des Tages</v>
      </c>
      <c r="D45" s="66" t="str">
        <f t="shared" si="11"/>
        <v>Salat "Tokio"</v>
      </c>
      <c r="E45" s="54" t="str">
        <f t="shared" si="11"/>
        <v>Hühnerbrust im Sesammantel auf Glasnudel-Blattsalat und Smoothie</v>
      </c>
      <c r="F45" s="16" t="str">
        <f t="shared" si="11"/>
        <v>A,C,G,F</v>
      </c>
      <c r="G45" s="14">
        <f t="shared" si="11"/>
        <v>11.5</v>
      </c>
      <c r="H45" s="70">
        <f t="shared" si="0"/>
        <v>0</v>
      </c>
      <c r="I45" s="79">
        <f t="shared" si="1"/>
        <v>0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</row>
    <row r="46" spans="1:59" s="11" customFormat="1" x14ac:dyDescent="0.2">
      <c r="B46" s="763"/>
      <c r="C46" s="151" t="str">
        <f t="shared" si="10"/>
        <v>Vegi. Hauptspeise</v>
      </c>
      <c r="D46" s="65" t="str">
        <f t="shared" si="11"/>
        <v>Flaumige Spinatknödel</v>
      </c>
      <c r="E46" s="55" t="str">
        <f t="shared" si="11"/>
        <v>auf Tomaten-Basilikumragout</v>
      </c>
      <c r="F46" s="15" t="str">
        <f t="shared" si="11"/>
        <v>A,C,G</v>
      </c>
      <c r="G46" s="13">
        <f t="shared" si="11"/>
        <v>7.8</v>
      </c>
      <c r="H46" s="71">
        <f t="shared" si="0"/>
        <v>0</v>
      </c>
      <c r="I46" s="80">
        <f t="shared" si="1"/>
        <v>0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</row>
    <row r="47" spans="1:59" s="61" customFormat="1" x14ac:dyDescent="0.2">
      <c r="A47" s="11"/>
      <c r="B47" s="763"/>
      <c r="C47" s="152" t="str">
        <f t="shared" si="10"/>
        <v>Hauptspeise</v>
      </c>
      <c r="D47" s="66" t="str">
        <f t="shared" si="11"/>
        <v>Puten Cordon Bleu</v>
      </c>
      <c r="E47" s="54" t="str">
        <f t="shared" si="11"/>
        <v>mit Reis und Kartoffel</v>
      </c>
      <c r="F47" s="16" t="str">
        <f t="shared" si="11"/>
        <v>A,C,G</v>
      </c>
      <c r="G47" s="14">
        <f t="shared" si="11"/>
        <v>12.8</v>
      </c>
      <c r="H47" s="70">
        <f t="shared" si="0"/>
        <v>0</v>
      </c>
      <c r="I47" s="79">
        <f t="shared" si="1"/>
        <v>0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</row>
    <row r="48" spans="1:59" s="11" customFormat="1" x14ac:dyDescent="0.2">
      <c r="B48" s="763"/>
      <c r="C48" s="151" t="str">
        <f t="shared" si="10"/>
        <v>Hauptspeise</v>
      </c>
      <c r="D48" s="65" t="str">
        <f t="shared" si="11"/>
        <v>Spaghetti</v>
      </c>
      <c r="E48" s="55" t="str">
        <f t="shared" si="11"/>
        <v>mit Tomatensoße</v>
      </c>
      <c r="F48" s="15" t="str">
        <f t="shared" si="11"/>
        <v>A,C</v>
      </c>
      <c r="G48" s="18">
        <f t="shared" si="11"/>
        <v>6</v>
      </c>
      <c r="H48" s="71">
        <f t="shared" si="0"/>
        <v>0</v>
      </c>
      <c r="I48" s="80">
        <f t="shared" si="1"/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</row>
    <row r="49" spans="1:59" s="61" customFormat="1" ht="38.25" x14ac:dyDescent="0.2">
      <c r="A49" s="11"/>
      <c r="B49" s="763"/>
      <c r="C49" s="152" t="str">
        <f t="shared" si="10"/>
        <v>Hauptspeise</v>
      </c>
      <c r="D49" s="66" t="str">
        <f t="shared" si="11"/>
        <v>Forelle "Müllerin" ( entgrätet )</v>
      </c>
      <c r="E49" s="54" t="str">
        <f t="shared" si="11"/>
        <v>mit Petersilienerdäpfel, Mandelbutter und kleinem Blattsalat</v>
      </c>
      <c r="F49" s="16" t="str">
        <f t="shared" si="11"/>
        <v>A,D,H</v>
      </c>
      <c r="G49" s="19">
        <f t="shared" si="11"/>
        <v>14</v>
      </c>
      <c r="H49" s="70">
        <f t="shared" si="0"/>
        <v>0</v>
      </c>
      <c r="I49" s="79">
        <f t="shared" si="1"/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</row>
    <row r="50" spans="1:59" s="150" customFormat="1" ht="25.5" x14ac:dyDescent="0.2">
      <c r="B50" s="763"/>
      <c r="C50" s="151" t="str">
        <f t="shared" si="10"/>
        <v>Hauptspeise</v>
      </c>
      <c r="D50" s="65" t="str">
        <f t="shared" si="11"/>
        <v>1/2 Wiener Backhenderl</v>
      </c>
      <c r="E50" s="55" t="str">
        <f t="shared" si="11"/>
        <v>mit Vogerl-Erdäpfelslat und Kernöldressing</v>
      </c>
      <c r="F50" s="15" t="str">
        <f t="shared" si="11"/>
        <v>A,L,M,G,C</v>
      </c>
      <c r="G50" s="18">
        <f t="shared" si="11"/>
        <v>11.25</v>
      </c>
      <c r="H50" s="71">
        <f t="shared" si="0"/>
        <v>0</v>
      </c>
      <c r="I50" s="80">
        <f t="shared" si="1"/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</row>
    <row r="51" spans="1:59" s="61" customFormat="1" ht="24.75" thickBot="1" x14ac:dyDescent="0.25">
      <c r="A51" s="11"/>
      <c r="B51" s="763"/>
      <c r="C51" s="154" t="str">
        <f t="shared" si="10"/>
        <v>Dessert</v>
      </c>
      <c r="D51" s="143" t="str">
        <f t="shared" si="11"/>
        <v>Hausgemachter Kaiserschmarren</v>
      </c>
      <c r="E51" s="158" t="str">
        <f t="shared" si="11"/>
        <v>mit Zwetschkenröster</v>
      </c>
      <c r="F51" s="142" t="str">
        <f t="shared" si="11"/>
        <v>A,C,G</v>
      </c>
      <c r="G51" s="31">
        <f t="shared" si="11"/>
        <v>7.5</v>
      </c>
      <c r="H51" s="144">
        <f t="shared" si="0"/>
        <v>0</v>
      </c>
      <c r="I51" s="145">
        <f t="shared" si="1"/>
        <v>0</v>
      </c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</row>
    <row r="52" spans="1:59" s="11" customFormat="1" ht="26.25" hidden="1" customHeight="1" x14ac:dyDescent="0.2">
      <c r="B52" s="763"/>
      <c r="C52" s="151"/>
      <c r="D52" s="157"/>
      <c r="E52" s="139"/>
      <c r="F52" s="138"/>
      <c r="G52" s="140"/>
      <c r="H52" s="71"/>
      <c r="I52" s="80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</row>
    <row r="53" spans="1:59" s="61" customFormat="1" ht="13.5" hidden="1" customHeight="1" x14ac:dyDescent="0.2">
      <c r="A53" s="11"/>
      <c r="B53" s="763"/>
      <c r="C53" s="152"/>
      <c r="D53" s="66"/>
      <c r="E53" s="54"/>
      <c r="F53" s="16"/>
      <c r="G53" s="14"/>
      <c r="H53" s="70"/>
      <c r="I53" s="79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</row>
    <row r="54" spans="1:59" s="11" customFormat="1" ht="26.25" hidden="1" customHeight="1" x14ac:dyDescent="0.2">
      <c r="B54" s="763"/>
      <c r="C54" s="151"/>
      <c r="D54" s="65"/>
      <c r="E54" s="55"/>
      <c r="F54" s="15"/>
      <c r="G54" s="13"/>
      <c r="H54" s="71"/>
      <c r="I54" s="80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</row>
    <row r="55" spans="1:59" s="61" customFormat="1" ht="13.5" hidden="1" customHeight="1" x14ac:dyDescent="0.2">
      <c r="A55" s="11"/>
      <c r="B55" s="763"/>
      <c r="C55" s="152"/>
      <c r="D55" s="66"/>
      <c r="E55" s="54"/>
      <c r="F55" s="16"/>
      <c r="G55" s="14"/>
      <c r="H55" s="70"/>
      <c r="I55" s="79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</row>
    <row r="56" spans="1:59" s="11" customFormat="1" ht="26.25" hidden="1" customHeight="1" x14ac:dyDescent="0.2">
      <c r="B56" s="763"/>
      <c r="C56" s="151"/>
      <c r="D56" s="65"/>
      <c r="E56" s="55"/>
      <c r="F56" s="15"/>
      <c r="G56" s="13"/>
      <c r="H56" s="71"/>
      <c r="I56" s="80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</row>
    <row r="57" spans="1:59" s="61" customFormat="1" ht="13.5" hidden="1" customHeight="1" x14ac:dyDescent="0.2">
      <c r="A57" s="11"/>
      <c r="B57" s="763"/>
      <c r="C57" s="152"/>
      <c r="D57" s="66"/>
      <c r="E57" s="54"/>
      <c r="F57" s="16"/>
      <c r="G57" s="19"/>
      <c r="H57" s="70"/>
      <c r="I57" s="79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</row>
    <row r="58" spans="1:59" s="11" customFormat="1" ht="39" hidden="1" customHeight="1" x14ac:dyDescent="0.2">
      <c r="B58" s="763"/>
      <c r="C58" s="151"/>
      <c r="D58" s="65"/>
      <c r="E58" s="55"/>
      <c r="F58" s="15"/>
      <c r="G58" s="18"/>
      <c r="H58" s="71"/>
      <c r="I58" s="80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</row>
    <row r="59" spans="1:59" s="149" customFormat="1" ht="26.25" hidden="1" customHeight="1" x14ac:dyDescent="0.2">
      <c r="A59" s="150"/>
      <c r="B59" s="763"/>
      <c r="C59" s="152"/>
      <c r="D59" s="66"/>
      <c r="E59" s="54"/>
      <c r="F59" s="16"/>
      <c r="G59" s="19"/>
      <c r="H59" s="70"/>
      <c r="I59" s="79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67"/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467"/>
      <c r="BE59" s="467"/>
      <c r="BF59" s="467"/>
      <c r="BG59" s="467"/>
    </row>
    <row r="60" spans="1:59" s="11" customFormat="1" ht="24.75" hidden="1" customHeight="1" thickBot="1" x14ac:dyDescent="0.25">
      <c r="B60" s="763"/>
      <c r="C60" s="155"/>
      <c r="D60" s="67"/>
      <c r="E60" s="56"/>
      <c r="F60" s="17"/>
      <c r="G60" s="20"/>
      <c r="H60" s="72"/>
      <c r="I60" s="81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</row>
    <row r="61" spans="1:59" s="61" customFormat="1" ht="24.75" customHeight="1" x14ac:dyDescent="0.2">
      <c r="A61" s="11"/>
      <c r="B61" s="763"/>
      <c r="C61" s="128" t="str">
        <f>Artikelliste!I36</f>
        <v>Smoothie</v>
      </c>
      <c r="D61" s="323" t="str">
        <f>Artikelliste!C36</f>
        <v>Erfrischender Früchte Punch</v>
      </c>
      <c r="E61" s="324" t="str">
        <f>Artikelliste!D36</f>
        <v>vegetarisch, glutenfrei, vegan, laktosefrei, 250 ml</v>
      </c>
      <c r="F61" s="128" t="str">
        <f>Artikelliste!E36</f>
        <v>.</v>
      </c>
      <c r="G61" s="83">
        <f>Artikelliste!F36</f>
        <v>2</v>
      </c>
      <c r="H61" s="159">
        <f t="shared" si="0"/>
        <v>0</v>
      </c>
      <c r="I61" s="160">
        <f t="shared" si="1"/>
        <v>0</v>
      </c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</row>
    <row r="62" spans="1:59" s="11" customFormat="1" ht="24.75" customHeight="1" x14ac:dyDescent="0.2">
      <c r="B62" s="763"/>
      <c r="C62" s="325" t="str">
        <f>Artikelliste!I37</f>
        <v>Smoothie</v>
      </c>
      <c r="D62" s="326" t="str">
        <f>Artikelliste!C37</f>
        <v>Melonen-Bananensmoothie</v>
      </c>
      <c r="E62" s="327" t="str">
        <f>Artikelliste!D37</f>
        <v>vegetarisch, glutenfrei, laktosefrei 250 ml</v>
      </c>
      <c r="F62" s="325" t="str">
        <f>Artikelliste!E37</f>
        <v>.</v>
      </c>
      <c r="G62" s="57">
        <f>Artikelliste!F37</f>
        <v>2</v>
      </c>
      <c r="H62" s="73">
        <f t="shared" si="0"/>
        <v>0</v>
      </c>
      <c r="I62" s="82">
        <f t="shared" si="1"/>
        <v>0</v>
      </c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</row>
    <row r="63" spans="1:59" s="61" customFormat="1" ht="24.75" customHeight="1" thickBot="1" x14ac:dyDescent="0.25">
      <c r="A63" s="11"/>
      <c r="B63" s="767"/>
      <c r="C63" s="328" t="str">
        <f>Artikelliste!I38</f>
        <v>Smoothie</v>
      </c>
      <c r="D63" s="329" t="str">
        <f>Artikelliste!C38</f>
        <v>Hafer-Beerensmoothie</v>
      </c>
      <c r="E63" s="330" t="str">
        <f>Artikelliste!D38</f>
        <v>vegetarisch, vegan, 250 ml</v>
      </c>
      <c r="F63" s="328" t="str">
        <f>Artikelliste!E38</f>
        <v>.</v>
      </c>
      <c r="G63" s="84">
        <f>Artikelliste!F38</f>
        <v>2</v>
      </c>
      <c r="H63" s="161">
        <f t="shared" si="0"/>
        <v>0</v>
      </c>
      <c r="I63" s="162">
        <f t="shared" si="1"/>
        <v>0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</row>
    <row r="64" spans="1:59" s="35" customFormat="1" x14ac:dyDescent="0.2">
      <c r="A64" s="63"/>
      <c r="B64" s="33"/>
      <c r="C64" s="34"/>
      <c r="D64" s="34"/>
      <c r="E64" s="34"/>
      <c r="F64" s="34"/>
      <c r="G64" s="465">
        <f t="shared" ref="G64:AL64" si="12">SUM(G7:G63)</f>
        <v>353.40000000000003</v>
      </c>
      <c r="H64" s="465">
        <f t="shared" si="12"/>
        <v>0</v>
      </c>
      <c r="I64" s="32">
        <f t="shared" si="12"/>
        <v>0</v>
      </c>
      <c r="J64" s="36">
        <f t="shared" si="12"/>
        <v>0</v>
      </c>
      <c r="K64" s="36">
        <f t="shared" si="12"/>
        <v>0</v>
      </c>
      <c r="L64" s="36">
        <f t="shared" si="12"/>
        <v>0</v>
      </c>
      <c r="M64" s="36">
        <f t="shared" si="12"/>
        <v>0</v>
      </c>
      <c r="N64" s="36">
        <f t="shared" si="12"/>
        <v>0</v>
      </c>
      <c r="O64" s="36">
        <f t="shared" si="12"/>
        <v>0</v>
      </c>
      <c r="P64" s="36">
        <f t="shared" si="12"/>
        <v>0</v>
      </c>
      <c r="Q64" s="36">
        <f t="shared" si="12"/>
        <v>0</v>
      </c>
      <c r="R64" s="36">
        <f t="shared" si="12"/>
        <v>0</v>
      </c>
      <c r="S64" s="36">
        <f t="shared" si="12"/>
        <v>0</v>
      </c>
      <c r="T64" s="36">
        <f t="shared" si="12"/>
        <v>0</v>
      </c>
      <c r="U64" s="36">
        <f t="shared" si="12"/>
        <v>0</v>
      </c>
      <c r="V64" s="36">
        <f t="shared" si="12"/>
        <v>0</v>
      </c>
      <c r="W64" s="36">
        <f t="shared" si="12"/>
        <v>0</v>
      </c>
      <c r="X64" s="36">
        <f t="shared" si="12"/>
        <v>0</v>
      </c>
      <c r="Y64" s="36">
        <f t="shared" si="12"/>
        <v>0</v>
      </c>
      <c r="Z64" s="36">
        <f t="shared" si="12"/>
        <v>0</v>
      </c>
      <c r="AA64" s="36">
        <f t="shared" si="12"/>
        <v>0</v>
      </c>
      <c r="AB64" s="36">
        <f t="shared" si="12"/>
        <v>0</v>
      </c>
      <c r="AC64" s="36">
        <f t="shared" si="12"/>
        <v>0</v>
      </c>
      <c r="AD64" s="36">
        <f t="shared" si="12"/>
        <v>0</v>
      </c>
      <c r="AE64" s="36">
        <f t="shared" si="12"/>
        <v>0</v>
      </c>
      <c r="AF64" s="36">
        <f t="shared" si="12"/>
        <v>0</v>
      </c>
      <c r="AG64" s="36">
        <f t="shared" si="12"/>
        <v>0</v>
      </c>
      <c r="AH64" s="36">
        <f t="shared" si="12"/>
        <v>0</v>
      </c>
      <c r="AI64" s="36">
        <f t="shared" si="12"/>
        <v>0</v>
      </c>
      <c r="AJ64" s="36">
        <f t="shared" si="12"/>
        <v>0</v>
      </c>
      <c r="AK64" s="36">
        <f t="shared" si="12"/>
        <v>0</v>
      </c>
      <c r="AL64" s="36">
        <f t="shared" si="12"/>
        <v>0</v>
      </c>
      <c r="AM64" s="36">
        <f t="shared" ref="AM64:BG64" si="13">SUM(AM7:AM63)</f>
        <v>0</v>
      </c>
      <c r="AN64" s="36">
        <f t="shared" si="13"/>
        <v>0</v>
      </c>
      <c r="AO64" s="36">
        <f t="shared" si="13"/>
        <v>0</v>
      </c>
      <c r="AP64" s="36">
        <f t="shared" si="13"/>
        <v>0</v>
      </c>
      <c r="AQ64" s="36">
        <f t="shared" si="13"/>
        <v>0</v>
      </c>
      <c r="AR64" s="36">
        <f t="shared" si="13"/>
        <v>0</v>
      </c>
      <c r="AS64" s="36">
        <f t="shared" si="13"/>
        <v>0</v>
      </c>
      <c r="AT64" s="36">
        <f t="shared" si="13"/>
        <v>0</v>
      </c>
      <c r="AU64" s="36">
        <f t="shared" si="13"/>
        <v>0</v>
      </c>
      <c r="AV64" s="36">
        <f t="shared" si="13"/>
        <v>0</v>
      </c>
      <c r="AW64" s="36">
        <f t="shared" si="13"/>
        <v>0</v>
      </c>
      <c r="AX64" s="36">
        <f t="shared" si="13"/>
        <v>0</v>
      </c>
      <c r="AY64" s="36">
        <f t="shared" si="13"/>
        <v>0</v>
      </c>
      <c r="AZ64" s="36">
        <f t="shared" si="13"/>
        <v>0</v>
      </c>
      <c r="BA64" s="36">
        <f t="shared" si="13"/>
        <v>0</v>
      </c>
      <c r="BB64" s="36">
        <f t="shared" si="13"/>
        <v>0</v>
      </c>
      <c r="BC64" s="36">
        <f t="shared" si="13"/>
        <v>0</v>
      </c>
      <c r="BD64" s="36">
        <f t="shared" si="13"/>
        <v>0</v>
      </c>
      <c r="BE64" s="36">
        <f t="shared" si="13"/>
        <v>0</v>
      </c>
      <c r="BF64" s="36">
        <f t="shared" si="13"/>
        <v>0</v>
      </c>
      <c r="BG64" s="36">
        <f t="shared" si="13"/>
        <v>0</v>
      </c>
    </row>
    <row r="65" spans="1:59" x14ac:dyDescent="0.2">
      <c r="A65" s="37"/>
      <c r="D65" s="28"/>
      <c r="E65" s="37"/>
      <c r="F65" s="195"/>
      <c r="G65" s="5"/>
      <c r="H65" s="1"/>
      <c r="I65" s="7"/>
      <c r="J65" s="9"/>
      <c r="K65" s="37"/>
      <c r="L65" s="37"/>
    </row>
    <row r="66" spans="1:59" x14ac:dyDescent="0.2">
      <c r="E66" s="783" t="s">
        <v>113</v>
      </c>
      <c r="F66" s="783"/>
      <c r="G66" s="783"/>
      <c r="H66" s="783"/>
      <c r="I66" s="784"/>
      <c r="J66" s="192">
        <f>J69-J67-J68</f>
        <v>0</v>
      </c>
      <c r="K66" s="192">
        <f t="shared" ref="K66:BG66" si="14">K69-K67-K68</f>
        <v>0</v>
      </c>
      <c r="L66" s="192">
        <f t="shared" si="14"/>
        <v>0</v>
      </c>
      <c r="M66" s="194">
        <f t="shared" si="14"/>
        <v>0</v>
      </c>
      <c r="N66" s="194">
        <f t="shared" si="14"/>
        <v>0</v>
      </c>
      <c r="O66" s="194">
        <f t="shared" si="14"/>
        <v>0</v>
      </c>
      <c r="P66" s="194">
        <f t="shared" si="14"/>
        <v>0</v>
      </c>
      <c r="Q66" s="194">
        <f t="shared" si="14"/>
        <v>0</v>
      </c>
      <c r="R66" s="194">
        <f t="shared" si="14"/>
        <v>0</v>
      </c>
      <c r="S66" s="194">
        <f t="shared" si="14"/>
        <v>0</v>
      </c>
      <c r="T66" s="194">
        <f t="shared" si="14"/>
        <v>0</v>
      </c>
      <c r="U66" s="194">
        <f t="shared" si="14"/>
        <v>0</v>
      </c>
      <c r="V66" s="194">
        <f t="shared" si="14"/>
        <v>0</v>
      </c>
      <c r="W66" s="194">
        <f t="shared" si="14"/>
        <v>0</v>
      </c>
      <c r="X66" s="194">
        <f t="shared" si="14"/>
        <v>0</v>
      </c>
      <c r="Y66" s="194">
        <f t="shared" si="14"/>
        <v>0</v>
      </c>
      <c r="Z66" s="194">
        <f t="shared" si="14"/>
        <v>0</v>
      </c>
      <c r="AA66" s="194">
        <f t="shared" si="14"/>
        <v>0</v>
      </c>
      <c r="AB66" s="194">
        <f t="shared" si="14"/>
        <v>0</v>
      </c>
      <c r="AC66" s="194">
        <f t="shared" si="14"/>
        <v>0</v>
      </c>
      <c r="AD66" s="194">
        <f t="shared" si="14"/>
        <v>0</v>
      </c>
      <c r="AE66" s="194">
        <f t="shared" si="14"/>
        <v>0</v>
      </c>
      <c r="AF66" s="194">
        <f t="shared" si="14"/>
        <v>0</v>
      </c>
      <c r="AG66" s="194">
        <f t="shared" si="14"/>
        <v>0</v>
      </c>
      <c r="AH66" s="194">
        <f t="shared" si="14"/>
        <v>0</v>
      </c>
      <c r="AI66" s="194">
        <f t="shared" si="14"/>
        <v>0</v>
      </c>
      <c r="AJ66" s="194">
        <f t="shared" si="14"/>
        <v>0</v>
      </c>
      <c r="AK66" s="194">
        <f t="shared" si="14"/>
        <v>0</v>
      </c>
      <c r="AL66" s="194">
        <f t="shared" si="14"/>
        <v>0</v>
      </c>
      <c r="AM66" s="194">
        <f t="shared" si="14"/>
        <v>0</v>
      </c>
      <c r="AN66" s="194">
        <f t="shared" si="14"/>
        <v>0</v>
      </c>
      <c r="AO66" s="194">
        <f t="shared" si="14"/>
        <v>0</v>
      </c>
      <c r="AP66" s="194">
        <f t="shared" si="14"/>
        <v>0</v>
      </c>
      <c r="AQ66" s="194">
        <f t="shared" si="14"/>
        <v>0</v>
      </c>
      <c r="AR66" s="194">
        <f t="shared" si="14"/>
        <v>0</v>
      </c>
      <c r="AS66" s="194">
        <f t="shared" si="14"/>
        <v>0</v>
      </c>
      <c r="AT66" s="194">
        <f t="shared" si="14"/>
        <v>0</v>
      </c>
      <c r="AU66" s="194">
        <f t="shared" si="14"/>
        <v>0</v>
      </c>
      <c r="AV66" s="194">
        <f t="shared" si="14"/>
        <v>0</v>
      </c>
      <c r="AW66" s="194">
        <f t="shared" si="14"/>
        <v>0</v>
      </c>
      <c r="AX66" s="194">
        <f t="shared" si="14"/>
        <v>0</v>
      </c>
      <c r="AY66" s="194">
        <f t="shared" si="14"/>
        <v>0</v>
      </c>
      <c r="AZ66" s="194">
        <f t="shared" si="14"/>
        <v>0</v>
      </c>
      <c r="BA66" s="194">
        <f t="shared" si="14"/>
        <v>0</v>
      </c>
      <c r="BB66" s="194">
        <f t="shared" si="14"/>
        <v>0</v>
      </c>
      <c r="BC66" s="194">
        <f t="shared" si="14"/>
        <v>0</v>
      </c>
      <c r="BD66" s="194">
        <f t="shared" si="14"/>
        <v>0</v>
      </c>
      <c r="BE66" s="194">
        <f t="shared" si="14"/>
        <v>0</v>
      </c>
      <c r="BF66" s="194">
        <f t="shared" si="14"/>
        <v>0</v>
      </c>
      <c r="BG66" s="194">
        <f t="shared" si="14"/>
        <v>0</v>
      </c>
    </row>
    <row r="67" spans="1:59" x14ac:dyDescent="0.2">
      <c r="E67" s="314"/>
      <c r="F67" s="314"/>
      <c r="G67" s="314"/>
      <c r="H67" s="204"/>
      <c r="I67" s="314" t="s">
        <v>2</v>
      </c>
      <c r="J67" s="205">
        <f>((J7*$G$7)+(J8*$G$8)+(J9*$G$9)+(J10*$G$10)+(J11*$G$11)+(J12*$G$12)+(J13*$G$13)+(J14*$G$14)+(J15*$G$15)+(J19*$G$19)+(J20*$G$20)+(J21*$G$21)+(J22*$G$22)+(J23*$G$23)+(J24*$G$24)+(J25*$G$25)+(J26*$G$26)+(J27*$G$27)+(J31*$G$31)+(J32*$G$32)+(J33*$G$33)+(J34*$G$34)+(J35*$G$35)+(J36*$G$36)+(J37*$G$37)+(J38*$G$38)+(J39*$G$39)+(J43*$G$43)+(J44*$G$44)+(J45*$G$45)+(J46*$G$46)+(J47*$G$47)+(J48*$G$48)+(J49*$G$49)+(J50*$G$50)+(J51*$G$51)+(J52*$G$52)+(J53*$G$53)+(J54*$G$54)+(J55*$G$55)+(J56*$G$56)+(J57*$G$57)+(J58*$G$58)+(J59*$G$59)+(J60*$G$60))/11</f>
        <v>0</v>
      </c>
      <c r="K67" s="205">
        <f t="shared" ref="K67:BG67" si="15">((K7*$G$7)+(K8*$G$8)+(K9*$G$9)+(K10*$G$10)+(K11*$G$11)+(K12*$G$12)+(K13*$G$13)+(K14*$G$14)+(K15*$G$15)+(K19*$G$19)+(K20*$G$20)+(K21*$G$21)+(K22*$G$22)+(K23*$G$23)+(K24*$G$24)+(K25*$G$25)+(K26*$G$26)+(K27*$G$27)+(K31*$G$31)+(K32*$G$32)+(K33*$G$33)+(K34*$G$34)+(K35*$G$35)+(K36*$G$36)+(K37*$G$37)+(K38*$G$38)+(K39*$G$39)+(K43*$G$43)+(K44*$G$44)+(K45*$G$45)+(K46*$G$46)+(K47*$G$47)+(K48*$G$48)+(K49*$G$49)+(K50*$G$50)+(K51*$G$51)+(K52*$G$52)+(K53*$G$53)+(K54*$G$54)+(K55*$G$55)+(K56*$G$56)+(K57*$G$57)+(K58*$G$58)+(K59*$G$59)+(K60*$G$60))/11</f>
        <v>0</v>
      </c>
      <c r="L67" s="205">
        <f t="shared" si="15"/>
        <v>0</v>
      </c>
      <c r="M67" s="206">
        <f t="shared" si="15"/>
        <v>0</v>
      </c>
      <c r="N67" s="206">
        <f t="shared" si="15"/>
        <v>0</v>
      </c>
      <c r="O67" s="206">
        <f t="shared" si="15"/>
        <v>0</v>
      </c>
      <c r="P67" s="206">
        <f t="shared" si="15"/>
        <v>0</v>
      </c>
      <c r="Q67" s="206">
        <f t="shared" si="15"/>
        <v>0</v>
      </c>
      <c r="R67" s="206">
        <f t="shared" si="15"/>
        <v>0</v>
      </c>
      <c r="S67" s="206">
        <f t="shared" si="15"/>
        <v>0</v>
      </c>
      <c r="T67" s="206">
        <f t="shared" si="15"/>
        <v>0</v>
      </c>
      <c r="U67" s="206">
        <f t="shared" si="15"/>
        <v>0</v>
      </c>
      <c r="V67" s="206">
        <f t="shared" si="15"/>
        <v>0</v>
      </c>
      <c r="W67" s="206">
        <f t="shared" si="15"/>
        <v>0</v>
      </c>
      <c r="X67" s="206">
        <f t="shared" si="15"/>
        <v>0</v>
      </c>
      <c r="Y67" s="206">
        <f t="shared" si="15"/>
        <v>0</v>
      </c>
      <c r="Z67" s="206">
        <f t="shared" si="15"/>
        <v>0</v>
      </c>
      <c r="AA67" s="206">
        <f t="shared" si="15"/>
        <v>0</v>
      </c>
      <c r="AB67" s="206">
        <f t="shared" si="15"/>
        <v>0</v>
      </c>
      <c r="AC67" s="206">
        <f t="shared" si="15"/>
        <v>0</v>
      </c>
      <c r="AD67" s="206">
        <f t="shared" si="15"/>
        <v>0</v>
      </c>
      <c r="AE67" s="206">
        <f t="shared" si="15"/>
        <v>0</v>
      </c>
      <c r="AF67" s="206">
        <f t="shared" si="15"/>
        <v>0</v>
      </c>
      <c r="AG67" s="206">
        <f t="shared" si="15"/>
        <v>0</v>
      </c>
      <c r="AH67" s="206">
        <f t="shared" si="15"/>
        <v>0</v>
      </c>
      <c r="AI67" s="206">
        <f t="shared" si="15"/>
        <v>0</v>
      </c>
      <c r="AJ67" s="206">
        <f t="shared" si="15"/>
        <v>0</v>
      </c>
      <c r="AK67" s="206">
        <f t="shared" si="15"/>
        <v>0</v>
      </c>
      <c r="AL67" s="206">
        <f t="shared" si="15"/>
        <v>0</v>
      </c>
      <c r="AM67" s="206">
        <f t="shared" si="15"/>
        <v>0</v>
      </c>
      <c r="AN67" s="206">
        <f t="shared" si="15"/>
        <v>0</v>
      </c>
      <c r="AO67" s="206">
        <f t="shared" si="15"/>
        <v>0</v>
      </c>
      <c r="AP67" s="206">
        <f t="shared" si="15"/>
        <v>0</v>
      </c>
      <c r="AQ67" s="206">
        <f t="shared" si="15"/>
        <v>0</v>
      </c>
      <c r="AR67" s="206">
        <f t="shared" si="15"/>
        <v>0</v>
      </c>
      <c r="AS67" s="206">
        <f t="shared" si="15"/>
        <v>0</v>
      </c>
      <c r="AT67" s="206">
        <f t="shared" si="15"/>
        <v>0</v>
      </c>
      <c r="AU67" s="206">
        <f t="shared" si="15"/>
        <v>0</v>
      </c>
      <c r="AV67" s="206">
        <f t="shared" si="15"/>
        <v>0</v>
      </c>
      <c r="AW67" s="206">
        <f t="shared" si="15"/>
        <v>0</v>
      </c>
      <c r="AX67" s="206">
        <f t="shared" si="15"/>
        <v>0</v>
      </c>
      <c r="AY67" s="206">
        <f t="shared" si="15"/>
        <v>0</v>
      </c>
      <c r="AZ67" s="206">
        <f t="shared" si="15"/>
        <v>0</v>
      </c>
      <c r="BA67" s="206">
        <f t="shared" si="15"/>
        <v>0</v>
      </c>
      <c r="BB67" s="206">
        <f t="shared" si="15"/>
        <v>0</v>
      </c>
      <c r="BC67" s="206">
        <f t="shared" si="15"/>
        <v>0</v>
      </c>
      <c r="BD67" s="206">
        <f t="shared" si="15"/>
        <v>0</v>
      </c>
      <c r="BE67" s="206">
        <f t="shared" si="15"/>
        <v>0</v>
      </c>
      <c r="BF67" s="206">
        <f t="shared" si="15"/>
        <v>0</v>
      </c>
      <c r="BG67" s="206">
        <f t="shared" si="15"/>
        <v>0</v>
      </c>
    </row>
    <row r="68" spans="1:59" ht="13.5" thickBot="1" x14ac:dyDescent="0.25">
      <c r="E68" s="314"/>
      <c r="F68" s="314"/>
      <c r="G68" s="314"/>
      <c r="H68" s="204"/>
      <c r="I68" s="314" t="s">
        <v>3</v>
      </c>
      <c r="J68" s="200">
        <f>((J16*$G$16)+(J17*$G$17)+(J18*$G$18)+(J28*$G$28)+(J29*$G$29)+(J30*$G$30)+(J40*$G$40)+(J41*$G$41)+(J42*$G$42)+(J52*$G$52)+(J53*$G$53)+(J54*$G$54)+(J55*$G$55)+(J56*$G$56)+(J57*$G$57)+(J58*$G$58)+(J59*$G$59)+(J60*$G$60)+(J61*$G$61)+(J62*$G$62)+(J63*$G$63))/6</f>
        <v>0</v>
      </c>
      <c r="K68" s="202">
        <f t="shared" ref="K68:BG68" si="16">((K16*$G$16)+(K17*$G$17)+(K18*$G$18)+(K28*$G$28)+(K29*$G$29)+(K30*$G$30)+(K40*$G$40)+(K41*$G$41)+(K42*$G$42)+(K52*$G$52)+(K53*$G$53)+(K54*$G$54)+(K55*$G$55)+(K56*$G$56)+(K57*$G$57)+(K58*$G$58)+(K59*$G$59)+(K60*$G$60)+(K61*$G$61)+(K62*$G$62)+(K63*$G$63))/6</f>
        <v>0</v>
      </c>
      <c r="L68" s="202">
        <f t="shared" si="16"/>
        <v>0</v>
      </c>
      <c r="M68" s="203">
        <f t="shared" si="16"/>
        <v>0</v>
      </c>
      <c r="N68" s="203">
        <f t="shared" si="16"/>
        <v>0</v>
      </c>
      <c r="O68" s="203">
        <f t="shared" si="16"/>
        <v>0</v>
      </c>
      <c r="P68" s="203">
        <f t="shared" si="16"/>
        <v>0</v>
      </c>
      <c r="Q68" s="203">
        <f t="shared" si="16"/>
        <v>0</v>
      </c>
      <c r="R68" s="203">
        <f t="shared" si="16"/>
        <v>0</v>
      </c>
      <c r="S68" s="203">
        <f t="shared" si="16"/>
        <v>0</v>
      </c>
      <c r="T68" s="203">
        <f t="shared" si="16"/>
        <v>0</v>
      </c>
      <c r="U68" s="203">
        <f t="shared" si="16"/>
        <v>0</v>
      </c>
      <c r="V68" s="203">
        <f t="shared" si="16"/>
        <v>0</v>
      </c>
      <c r="W68" s="203">
        <f t="shared" si="16"/>
        <v>0</v>
      </c>
      <c r="X68" s="203">
        <f t="shared" si="16"/>
        <v>0</v>
      </c>
      <c r="Y68" s="203">
        <f t="shared" si="16"/>
        <v>0</v>
      </c>
      <c r="Z68" s="203">
        <f t="shared" si="16"/>
        <v>0</v>
      </c>
      <c r="AA68" s="203">
        <f t="shared" si="16"/>
        <v>0</v>
      </c>
      <c r="AB68" s="203">
        <f t="shared" si="16"/>
        <v>0</v>
      </c>
      <c r="AC68" s="203">
        <f t="shared" si="16"/>
        <v>0</v>
      </c>
      <c r="AD68" s="203">
        <f t="shared" si="16"/>
        <v>0</v>
      </c>
      <c r="AE68" s="203">
        <f t="shared" si="16"/>
        <v>0</v>
      </c>
      <c r="AF68" s="203">
        <f t="shared" si="16"/>
        <v>0</v>
      </c>
      <c r="AG68" s="203">
        <f t="shared" si="16"/>
        <v>0</v>
      </c>
      <c r="AH68" s="203">
        <f t="shared" si="16"/>
        <v>0</v>
      </c>
      <c r="AI68" s="203">
        <f t="shared" si="16"/>
        <v>0</v>
      </c>
      <c r="AJ68" s="203">
        <f t="shared" si="16"/>
        <v>0</v>
      </c>
      <c r="AK68" s="203">
        <f t="shared" si="16"/>
        <v>0</v>
      </c>
      <c r="AL68" s="203">
        <f t="shared" si="16"/>
        <v>0</v>
      </c>
      <c r="AM68" s="203">
        <f t="shared" si="16"/>
        <v>0</v>
      </c>
      <c r="AN68" s="203">
        <f t="shared" si="16"/>
        <v>0</v>
      </c>
      <c r="AO68" s="203">
        <f t="shared" si="16"/>
        <v>0</v>
      </c>
      <c r="AP68" s="203">
        <f t="shared" si="16"/>
        <v>0</v>
      </c>
      <c r="AQ68" s="203">
        <f t="shared" si="16"/>
        <v>0</v>
      </c>
      <c r="AR68" s="203">
        <f t="shared" si="16"/>
        <v>0</v>
      </c>
      <c r="AS68" s="203">
        <f t="shared" si="16"/>
        <v>0</v>
      </c>
      <c r="AT68" s="203">
        <f t="shared" si="16"/>
        <v>0</v>
      </c>
      <c r="AU68" s="203">
        <f t="shared" si="16"/>
        <v>0</v>
      </c>
      <c r="AV68" s="203">
        <f t="shared" si="16"/>
        <v>0</v>
      </c>
      <c r="AW68" s="203">
        <f t="shared" si="16"/>
        <v>0</v>
      </c>
      <c r="AX68" s="203">
        <f t="shared" si="16"/>
        <v>0</v>
      </c>
      <c r="AY68" s="203">
        <f t="shared" si="16"/>
        <v>0</v>
      </c>
      <c r="AZ68" s="203">
        <f t="shared" si="16"/>
        <v>0</v>
      </c>
      <c r="BA68" s="203">
        <f t="shared" si="16"/>
        <v>0</v>
      </c>
      <c r="BB68" s="203">
        <f t="shared" si="16"/>
        <v>0</v>
      </c>
      <c r="BC68" s="203">
        <f t="shared" si="16"/>
        <v>0</v>
      </c>
      <c r="BD68" s="203">
        <f t="shared" si="16"/>
        <v>0</v>
      </c>
      <c r="BE68" s="203">
        <f t="shared" si="16"/>
        <v>0</v>
      </c>
      <c r="BF68" s="203">
        <f t="shared" si="16"/>
        <v>0</v>
      </c>
      <c r="BG68" s="203">
        <f t="shared" si="16"/>
        <v>0</v>
      </c>
    </row>
    <row r="69" spans="1:59" x14ac:dyDescent="0.2">
      <c r="E69" s="783" t="s">
        <v>112</v>
      </c>
      <c r="F69" s="783"/>
      <c r="G69" s="783"/>
      <c r="H69" s="783"/>
      <c r="I69" s="784"/>
      <c r="J69" s="207">
        <f>(J7*$G$7)+(J8*$G$8)+(J9*$G$9)+(J10*$G$10)+(J11*$G$11)+(J12*$G$12)+(J13*$G$13)+(J14*$G$14)+(J15*$G$15)+(J16*$G$16)+(J17*$G$17)+(J18*$G$18)+(J19*$G$19)+(J20*$G$20)+(J21*$G$21)+(J22*$G$22)+(J23*$G$23)+(J24*$G$24)+(J25*$G$25)+(J26*$G$26)+(J27*$G$27)+(J28*$G$28)+(J29*$G$29)+(J30*$G$30)+(J31*$G$31)+(J32*$G$32)+(J33*$G$33)+(J34*$G$34)+(J35*$G$35)+(J36*$G$36)+(J37*$G$37)+(J38*$G$38)+(J39*$G$39)+(J40*$G$40)+(J41*$G$41)+(J42*$G$42)+(J43*$G$43)+(J44*$G$44)+(J45*$G$45)+(J46*$G$46)+(J47*$G$47)+(J48*$G$48)+(J49*$G$49)+(J50*$G$50)+(J51*$G$51)+(J52*$G$52)+(J53*$G$53)+(J54*$G$54)+(J55*$G$55)+(J56*$G$56)+(J57*$G$57)+(J58*$G$58)+(J59*$G$59)+(J60*$G$60)+(J61*$G$61)+(J62*$G$62)+(J63*$G$63)</f>
        <v>0</v>
      </c>
      <c r="K69" s="207">
        <f t="shared" ref="K69:BG69" si="17">(K7*$G$7)+(K8*$G$8)+(K9*$G$9)+(K10*$G$10)+(K11*$G$11)+(K12*$G$12)+(K13*$G$13)+(K14*$G$14)+(K15*$G$15)+(K16*$G$16)+(K17*$G$17)+(K18*$G$18)+(K19*$G$19)+(K20*$G$20)+(K21*$G$21)+(K22*$G$22)+(K23*$G$23)+(K24*$G$24)+(K25*$G$25)+(K26*$G$26)+(K27*$G$27)+(K28*$G$28)+(K29*$G$29)+(K30*$G$30)+(K31*$G$31)+(K32*$G$32)+(K33*$G$33)+(K34*$G$34)+(K35*$G$35)+(K36*$G$36)+(K37*$G$37)+(K38*$G$38)+(K39*$G$39)+(K40*$G$40)+(K41*$G$41)+(K42*$G$42)+(K43*$G$43)+(K44*$G$44)+(K45*$G$45)+(K46*$G$46)+(K47*$G$47)+(K48*$G$48)+(K49*$G$49)+(K50*$G$50)+(K51*$G$51)+(K52*$G$52)+(K53*$G$53)+(K54*$G$54)+(K55*$G$55)+(K56*$G$56)+(K57*$G$57)+(K58*$G$58)+(K59*$G$59)+(K60*$G$60)+(K61*$G$61)+(K62*$G$62)+(K63*$G$63)</f>
        <v>0</v>
      </c>
      <c r="L69" s="207">
        <f t="shared" si="17"/>
        <v>0</v>
      </c>
      <c r="M69" s="207">
        <f t="shared" si="17"/>
        <v>0</v>
      </c>
      <c r="N69" s="207">
        <f t="shared" si="17"/>
        <v>0</v>
      </c>
      <c r="O69" s="207">
        <f t="shared" si="17"/>
        <v>0</v>
      </c>
      <c r="P69" s="207">
        <f t="shared" si="17"/>
        <v>0</v>
      </c>
      <c r="Q69" s="207">
        <f t="shared" si="17"/>
        <v>0</v>
      </c>
      <c r="R69" s="207">
        <f t="shared" si="17"/>
        <v>0</v>
      </c>
      <c r="S69" s="207">
        <f t="shared" si="17"/>
        <v>0</v>
      </c>
      <c r="T69" s="207">
        <f t="shared" si="17"/>
        <v>0</v>
      </c>
      <c r="U69" s="207">
        <f t="shared" si="17"/>
        <v>0</v>
      </c>
      <c r="V69" s="207">
        <f t="shared" si="17"/>
        <v>0</v>
      </c>
      <c r="W69" s="207">
        <f t="shared" si="17"/>
        <v>0</v>
      </c>
      <c r="X69" s="207">
        <f t="shared" si="17"/>
        <v>0</v>
      </c>
      <c r="Y69" s="207">
        <f t="shared" si="17"/>
        <v>0</v>
      </c>
      <c r="Z69" s="207">
        <f t="shared" si="17"/>
        <v>0</v>
      </c>
      <c r="AA69" s="207">
        <f t="shared" si="17"/>
        <v>0</v>
      </c>
      <c r="AB69" s="207">
        <f t="shared" si="17"/>
        <v>0</v>
      </c>
      <c r="AC69" s="207">
        <f t="shared" si="17"/>
        <v>0</v>
      </c>
      <c r="AD69" s="207">
        <f t="shared" si="17"/>
        <v>0</v>
      </c>
      <c r="AE69" s="207">
        <f t="shared" si="17"/>
        <v>0</v>
      </c>
      <c r="AF69" s="207">
        <f t="shared" si="17"/>
        <v>0</v>
      </c>
      <c r="AG69" s="207">
        <f t="shared" si="17"/>
        <v>0</v>
      </c>
      <c r="AH69" s="207">
        <f t="shared" si="17"/>
        <v>0</v>
      </c>
      <c r="AI69" s="207">
        <f t="shared" si="17"/>
        <v>0</v>
      </c>
      <c r="AJ69" s="207">
        <f t="shared" si="17"/>
        <v>0</v>
      </c>
      <c r="AK69" s="207">
        <f t="shared" si="17"/>
        <v>0</v>
      </c>
      <c r="AL69" s="207">
        <f t="shared" si="17"/>
        <v>0</v>
      </c>
      <c r="AM69" s="207">
        <f t="shared" si="17"/>
        <v>0</v>
      </c>
      <c r="AN69" s="207">
        <f t="shared" si="17"/>
        <v>0</v>
      </c>
      <c r="AO69" s="207">
        <f t="shared" si="17"/>
        <v>0</v>
      </c>
      <c r="AP69" s="207">
        <f t="shared" si="17"/>
        <v>0</v>
      </c>
      <c r="AQ69" s="207">
        <f t="shared" si="17"/>
        <v>0</v>
      </c>
      <c r="AR69" s="207">
        <f t="shared" si="17"/>
        <v>0</v>
      </c>
      <c r="AS69" s="207">
        <f t="shared" si="17"/>
        <v>0</v>
      </c>
      <c r="AT69" s="207">
        <f t="shared" si="17"/>
        <v>0</v>
      </c>
      <c r="AU69" s="207">
        <f t="shared" si="17"/>
        <v>0</v>
      </c>
      <c r="AV69" s="207">
        <f t="shared" si="17"/>
        <v>0</v>
      </c>
      <c r="AW69" s="207">
        <f t="shared" si="17"/>
        <v>0</v>
      </c>
      <c r="AX69" s="207">
        <f t="shared" si="17"/>
        <v>0</v>
      </c>
      <c r="AY69" s="207">
        <f t="shared" si="17"/>
        <v>0</v>
      </c>
      <c r="AZ69" s="207">
        <f t="shared" si="17"/>
        <v>0</v>
      </c>
      <c r="BA69" s="207">
        <f t="shared" si="17"/>
        <v>0</v>
      </c>
      <c r="BB69" s="207">
        <f t="shared" si="17"/>
        <v>0</v>
      </c>
      <c r="BC69" s="207">
        <f t="shared" si="17"/>
        <v>0</v>
      </c>
      <c r="BD69" s="207">
        <f t="shared" si="17"/>
        <v>0</v>
      </c>
      <c r="BE69" s="207">
        <f t="shared" si="17"/>
        <v>0</v>
      </c>
      <c r="BF69" s="207">
        <f t="shared" si="17"/>
        <v>0</v>
      </c>
      <c r="BG69" s="207">
        <f t="shared" si="17"/>
        <v>0</v>
      </c>
    </row>
    <row r="70" spans="1:59" x14ac:dyDescent="0.2">
      <c r="E70" s="314"/>
      <c r="F70" s="314"/>
      <c r="G70" s="314"/>
      <c r="H70" s="314"/>
      <c r="I70" s="314"/>
      <c r="J70" s="198"/>
      <c r="K70" s="196"/>
      <c r="L70" s="196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</row>
    <row r="71" spans="1:59" x14ac:dyDescent="0.2">
      <c r="E71" s="783" t="s">
        <v>111</v>
      </c>
      <c r="F71" s="783"/>
      <c r="G71" s="783"/>
      <c r="H71" s="783"/>
      <c r="I71" s="784"/>
      <c r="J71" s="193">
        <f>SUM(J66:BG66)</f>
        <v>0</v>
      </c>
    </row>
    <row r="72" spans="1:59" x14ac:dyDescent="0.2">
      <c r="E72" s="314"/>
      <c r="F72" s="314"/>
      <c r="G72" s="314"/>
      <c r="H72" s="314"/>
      <c r="I72" s="314" t="s">
        <v>2</v>
      </c>
      <c r="J72" s="193">
        <f>SUM(J67:BG67)</f>
        <v>0</v>
      </c>
    </row>
    <row r="73" spans="1:59" x14ac:dyDescent="0.2">
      <c r="E73" s="314"/>
      <c r="F73" s="314"/>
      <c r="G73" s="314"/>
      <c r="H73" s="314"/>
      <c r="I73" s="314" t="s">
        <v>3</v>
      </c>
      <c r="J73" s="193">
        <f>SUM(J68:BG68)</f>
        <v>0</v>
      </c>
    </row>
    <row r="74" spans="1:59" x14ac:dyDescent="0.2">
      <c r="E74" s="781" t="s">
        <v>0</v>
      </c>
      <c r="F74" s="781"/>
      <c r="G74" s="781"/>
      <c r="H74" s="781"/>
      <c r="I74" s="782"/>
      <c r="J74" s="199">
        <f>SUM(J69:BG69)</f>
        <v>0</v>
      </c>
    </row>
  </sheetData>
  <sheetProtection password="802B" sheet="1" objects="1" scenarios="1" selectLockedCells="1"/>
  <mergeCells count="15">
    <mergeCell ref="E69:I69"/>
    <mergeCell ref="E71:I71"/>
    <mergeCell ref="E74:I74"/>
    <mergeCell ref="E66:I66"/>
    <mergeCell ref="B7:B18"/>
    <mergeCell ref="B19:B30"/>
    <mergeCell ref="B31:B42"/>
    <mergeCell ref="B43:B63"/>
    <mergeCell ref="F5:I5"/>
    <mergeCell ref="E2:I2"/>
    <mergeCell ref="J2:O2"/>
    <mergeCell ref="E3:I3"/>
    <mergeCell ref="E4:I4"/>
    <mergeCell ref="J5:N5"/>
    <mergeCell ref="J4:N4"/>
  </mergeCells>
  <pageMargins left="0.51181102362204722" right="0.51181102362204722" top="0.51181102362204722" bottom="0.51181102362204722" header="0.51181102362204722" footer="0.51181102362204722"/>
  <pageSetup paperSize="9" scale="23" fitToHeight="0" orientation="landscape" horizontalDpi="4294967293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92D050"/>
    <pageSetUpPr fitToPage="1"/>
  </sheetPr>
  <dimension ref="B1:Q84"/>
  <sheetViews>
    <sheetView showGridLines="0" view="pageLayout" zoomScale="70" zoomScaleNormal="115" zoomScalePageLayoutView="70" workbookViewId="0">
      <selection activeCell="D9" sqref="D9"/>
    </sheetView>
  </sheetViews>
  <sheetFormatPr baseColWidth="10" defaultColWidth="11.42578125" defaultRowHeight="12.75" x14ac:dyDescent="0.2"/>
  <cols>
    <col min="1" max="1" width="3.7109375" style="37" customWidth="1"/>
    <col min="2" max="2" width="16.7109375" style="4" customWidth="1"/>
    <col min="3" max="3" width="49.140625" style="37" customWidth="1"/>
    <col min="4" max="4" width="23.5703125" style="37" customWidth="1"/>
    <col min="5" max="5" width="23.5703125" style="1" customWidth="1"/>
    <col min="6" max="6" width="23.28515625" style="24" customWidth="1"/>
    <col min="7" max="7" width="14.140625" style="37" customWidth="1"/>
    <col min="8" max="8" width="3" style="11" customWidth="1"/>
    <col min="9" max="9" width="7.5703125" style="41" customWidth="1"/>
    <col min="10" max="10" width="16.7109375" style="37" customWidth="1"/>
    <col min="11" max="11" width="43.85546875" style="37" customWidth="1"/>
    <col min="12" max="12" width="22.85546875" style="37" customWidth="1"/>
    <col min="13" max="13" width="19.28515625" style="37" customWidth="1"/>
    <col min="14" max="14" width="22.7109375" style="37" customWidth="1"/>
    <col min="15" max="15" width="14.140625" style="37" customWidth="1"/>
    <col min="16" max="255" width="9.140625" style="37" customWidth="1"/>
    <col min="256" max="16384" width="11.42578125" style="37"/>
  </cols>
  <sheetData>
    <row r="1" spans="2:15" ht="42.75" x14ac:dyDescent="0.8">
      <c r="B1" s="23"/>
      <c r="C1" s="129"/>
      <c r="D1" s="129"/>
      <c r="E1" s="47"/>
      <c r="F1" s="48"/>
      <c r="G1" s="49" t="s">
        <v>163</v>
      </c>
      <c r="H1" s="454"/>
      <c r="J1" s="353"/>
      <c r="K1" s="373"/>
      <c r="L1" s="373"/>
      <c r="M1" s="363"/>
      <c r="N1" s="364"/>
      <c r="O1" s="365" t="s">
        <v>162</v>
      </c>
    </row>
    <row r="2" spans="2:15" ht="12.75" customHeight="1" x14ac:dyDescent="0.25">
      <c r="B2" s="23"/>
      <c r="C2" s="129"/>
      <c r="D2" s="129"/>
      <c r="E2" s="47"/>
      <c r="F2" s="618" t="str">
        <f>B18</f>
        <v xml:space="preserve"> 9.3.20 bis 13.3.20</v>
      </c>
      <c r="G2" s="618"/>
      <c r="H2" s="455"/>
      <c r="J2" s="353"/>
      <c r="K2" s="373"/>
      <c r="L2" s="373"/>
      <c r="M2" s="363"/>
      <c r="N2" s="618" t="str">
        <f>J18</f>
        <v xml:space="preserve"> 9.3.20 bis 12.3.20</v>
      </c>
      <c r="O2" s="618"/>
    </row>
    <row r="3" spans="2:15" ht="12.75" customHeight="1" x14ac:dyDescent="0.25">
      <c r="B3" s="23"/>
      <c r="C3" s="129"/>
      <c r="D3" s="129"/>
      <c r="E3" s="47"/>
      <c r="F3" s="618"/>
      <c r="G3" s="618"/>
      <c r="H3" s="455"/>
      <c r="J3" s="353"/>
      <c r="K3" s="373"/>
      <c r="L3" s="373"/>
      <c r="M3" s="363"/>
      <c r="N3" s="618"/>
      <c r="O3" s="618"/>
    </row>
    <row r="4" spans="2:15" x14ac:dyDescent="0.2">
      <c r="B4" s="23"/>
      <c r="C4" s="129"/>
      <c r="D4" s="129"/>
      <c r="E4" s="50"/>
      <c r="F4" s="51"/>
      <c r="G4" s="52"/>
      <c r="H4" s="456"/>
      <c r="J4" s="353"/>
      <c r="K4" s="373"/>
      <c r="L4" s="373"/>
      <c r="M4" s="367"/>
      <c r="N4" s="368"/>
      <c r="O4" s="369"/>
    </row>
    <row r="5" spans="2:15" ht="16.5" customHeight="1" x14ac:dyDescent="0.2">
      <c r="B5" s="23"/>
      <c r="C5" s="129"/>
      <c r="D5" s="129"/>
      <c r="E5" s="47"/>
      <c r="F5" s="53"/>
      <c r="G5" s="129"/>
      <c r="H5" s="457"/>
      <c r="J5" s="353"/>
      <c r="K5" s="373"/>
      <c r="L5" s="349"/>
      <c r="M5" s="363"/>
      <c r="N5" s="370"/>
      <c r="O5" s="373"/>
    </row>
    <row r="6" spans="2:15" s="26" customFormat="1" ht="15.75" x14ac:dyDescent="0.25">
      <c r="B6" s="259" t="s">
        <v>58</v>
      </c>
      <c r="C6" s="260"/>
      <c r="D6" s="261"/>
      <c r="E6" s="262"/>
      <c r="F6" s="619" t="s">
        <v>19</v>
      </c>
      <c r="G6" s="619"/>
      <c r="H6" s="458"/>
      <c r="I6" s="42"/>
      <c r="J6" s="375" t="s">
        <v>58</v>
      </c>
      <c r="K6" s="376"/>
      <c r="L6" s="377"/>
      <c r="M6" s="378"/>
      <c r="N6" s="619" t="s">
        <v>19</v>
      </c>
      <c r="O6" s="619"/>
    </row>
    <row r="7" spans="2:15" ht="15" x14ac:dyDescent="0.2">
      <c r="B7" s="802" t="str">
        <f>'Bestellformular Tagesmenüs'!E2</f>
        <v>Ihren Firmenname eintragen (Felder bitte überschreiben)</v>
      </c>
      <c r="C7" s="802"/>
      <c r="D7" s="263"/>
      <c r="E7" s="264"/>
      <c r="F7" s="621" t="s">
        <v>20</v>
      </c>
      <c r="G7" s="621"/>
      <c r="H7" s="459"/>
      <c r="J7" s="802" t="str">
        <f>'Bestellformular a la Carte'!E2</f>
        <v>Ihren Firmenname eintragen (Felder bitte überschreiben)</v>
      </c>
      <c r="K7" s="802"/>
      <c r="L7" s="379"/>
      <c r="M7" s="380"/>
      <c r="N7" s="621" t="s">
        <v>20</v>
      </c>
      <c r="O7" s="621"/>
    </row>
    <row r="8" spans="2:15" ht="15" x14ac:dyDescent="0.2">
      <c r="B8" s="802" t="str">
        <f>'Bestellformular Tagesmenüs'!E3</f>
        <v>Straße</v>
      </c>
      <c r="C8" s="802"/>
      <c r="D8" s="263"/>
      <c r="E8" s="264"/>
      <c r="F8" s="621" t="s">
        <v>21</v>
      </c>
      <c r="G8" s="621"/>
      <c r="H8" s="459"/>
      <c r="J8" s="802" t="str">
        <f>'Bestellformular a la Carte'!E3</f>
        <v>Straße</v>
      </c>
      <c r="K8" s="802"/>
      <c r="L8" s="379"/>
      <c r="M8" s="380"/>
      <c r="N8" s="621" t="s">
        <v>21</v>
      </c>
      <c r="O8" s="621"/>
    </row>
    <row r="9" spans="2:15" ht="15" x14ac:dyDescent="0.2">
      <c r="B9" s="802" t="str">
        <f>'Bestellformular Tagesmenüs'!E4</f>
        <v>Plz Ort</v>
      </c>
      <c r="C9" s="802"/>
      <c r="D9" s="263"/>
      <c r="E9" s="264"/>
      <c r="F9" s="621" t="s">
        <v>22</v>
      </c>
      <c r="G9" s="621"/>
      <c r="H9" s="459"/>
      <c r="J9" s="802" t="str">
        <f>'Bestellformular a la Carte'!E4</f>
        <v>Plz Ort</v>
      </c>
      <c r="K9" s="802"/>
      <c r="L9" s="379"/>
      <c r="M9" s="380"/>
      <c r="N9" s="621" t="s">
        <v>22</v>
      </c>
      <c r="O9" s="621"/>
    </row>
    <row r="10" spans="2:15" ht="15" x14ac:dyDescent="0.2">
      <c r="B10" s="622"/>
      <c r="C10" s="622"/>
      <c r="D10" s="260"/>
      <c r="E10" s="264"/>
      <c r="F10" s="621" t="s">
        <v>23</v>
      </c>
      <c r="G10" s="621"/>
      <c r="H10" s="459"/>
      <c r="J10" s="622"/>
      <c r="K10" s="622"/>
      <c r="L10" s="376"/>
      <c r="M10" s="380"/>
      <c r="N10" s="621" t="s">
        <v>23</v>
      </c>
      <c r="O10" s="621"/>
    </row>
    <row r="11" spans="2:15" ht="15" x14ac:dyDescent="0.2">
      <c r="B11" s="260"/>
      <c r="C11" s="260"/>
      <c r="D11" s="260"/>
      <c r="E11" s="264"/>
      <c r="F11" s="617" t="s">
        <v>24</v>
      </c>
      <c r="G11" s="617"/>
      <c r="H11" s="460"/>
      <c r="J11" s="376"/>
      <c r="K11" s="376"/>
      <c r="L11" s="376"/>
      <c r="M11" s="380"/>
      <c r="N11" s="617" t="s">
        <v>24</v>
      </c>
      <c r="O11" s="617"/>
    </row>
    <row r="12" spans="2:15" ht="15" x14ac:dyDescent="0.2">
      <c r="B12" s="260"/>
      <c r="C12" s="260"/>
      <c r="D12" s="260"/>
      <c r="E12" s="264"/>
      <c r="F12" s="617" t="s">
        <v>25</v>
      </c>
      <c r="G12" s="617"/>
      <c r="H12" s="460"/>
      <c r="J12" s="376"/>
      <c r="K12" s="376"/>
      <c r="L12" s="376"/>
      <c r="M12" s="380"/>
      <c r="N12" s="617" t="s">
        <v>25</v>
      </c>
      <c r="O12" s="617"/>
    </row>
    <row r="13" spans="2:15" s="27" customFormat="1" ht="15" x14ac:dyDescent="0.2">
      <c r="B13" s="265" t="s">
        <v>26</v>
      </c>
      <c r="C13" s="266">
        <f>'Bestellformular Tagesmenüs'!F5</f>
        <v>0</v>
      </c>
      <c r="D13" s="260"/>
      <c r="E13" s="267"/>
      <c r="F13" s="267"/>
      <c r="G13" s="267"/>
      <c r="H13" s="461"/>
      <c r="I13" s="43"/>
      <c r="J13" s="381" t="s">
        <v>26</v>
      </c>
      <c r="K13" s="382">
        <f>'Bestellformular a la Carte'!F5</f>
        <v>0</v>
      </c>
      <c r="L13" s="376"/>
      <c r="M13" s="383"/>
      <c r="N13" s="383"/>
      <c r="O13" s="383"/>
    </row>
    <row r="14" spans="2:15" s="27" customFormat="1" ht="15" x14ac:dyDescent="0.2">
      <c r="B14" s="260"/>
      <c r="C14" s="260"/>
      <c r="D14" s="260"/>
      <c r="E14" s="267"/>
      <c r="F14" s="267"/>
      <c r="G14" s="267"/>
      <c r="H14" s="461"/>
      <c r="I14" s="43"/>
      <c r="J14" s="376"/>
      <c r="K14" s="376"/>
      <c r="L14" s="376"/>
      <c r="M14" s="383"/>
      <c r="N14" s="383"/>
      <c r="O14" s="383"/>
    </row>
    <row r="15" spans="2:15" s="27" customFormat="1" ht="15" x14ac:dyDescent="0.2">
      <c r="B15" s="265" t="s">
        <v>27</v>
      </c>
      <c r="C15" s="623" t="s">
        <v>28</v>
      </c>
      <c r="D15" s="624"/>
      <c r="E15" s="267"/>
      <c r="F15" s="267"/>
      <c r="G15" s="267"/>
      <c r="H15" s="461"/>
      <c r="I15" s="43"/>
      <c r="J15" s="381" t="s">
        <v>27</v>
      </c>
      <c r="K15" s="623" t="s">
        <v>28</v>
      </c>
      <c r="L15" s="624"/>
      <c r="M15" s="383"/>
      <c r="N15" s="383"/>
      <c r="O15" s="383"/>
    </row>
    <row r="16" spans="2:15" s="27" customFormat="1" ht="15" x14ac:dyDescent="0.2">
      <c r="B16" s="268"/>
      <c r="C16" s="625"/>
      <c r="D16" s="626"/>
      <c r="E16" s="267"/>
      <c r="F16" s="267"/>
      <c r="G16" s="267"/>
      <c r="H16" s="461"/>
      <c r="I16" s="43"/>
      <c r="J16" s="384"/>
      <c r="K16" s="625"/>
      <c r="L16" s="626"/>
      <c r="M16" s="383"/>
      <c r="N16" s="383"/>
      <c r="O16" s="383"/>
    </row>
    <row r="17" spans="2:15" s="27" customFormat="1" ht="15" x14ac:dyDescent="0.2">
      <c r="B17" s="265" t="s">
        <v>29</v>
      </c>
      <c r="C17" s="265"/>
      <c r="D17" s="265"/>
      <c r="E17" s="267"/>
      <c r="F17" s="267"/>
      <c r="G17" s="267"/>
      <c r="H17" s="461"/>
      <c r="I17" s="43"/>
      <c r="J17" s="371" t="s">
        <v>29</v>
      </c>
      <c r="K17" s="381"/>
      <c r="L17" s="381"/>
      <c r="M17" s="383"/>
      <c r="N17" s="383"/>
      <c r="O17" s="383"/>
    </row>
    <row r="18" spans="2:15" s="27" customFormat="1" ht="14.25" customHeight="1" x14ac:dyDescent="0.2">
      <c r="B18" s="291" t="str">
        <f>'Bestellformular Tagesmenüs'!D4</f>
        <v xml:space="preserve"> 9.3.20 bis 13.3.20</v>
      </c>
      <c r="C18" s="269"/>
      <c r="D18" s="270" t="s">
        <v>38</v>
      </c>
      <c r="E18" s="267"/>
      <c r="F18" s="267"/>
      <c r="G18" s="267"/>
      <c r="H18" s="461"/>
      <c r="I18" s="43"/>
      <c r="J18" s="627" t="str">
        <f>'Bestellformular a la Carte'!D4</f>
        <v xml:space="preserve"> 9.3.20 bis 12.3.20</v>
      </c>
      <c r="K18" s="628"/>
      <c r="L18" s="386" t="s">
        <v>38</v>
      </c>
      <c r="M18" s="383"/>
      <c r="N18" s="383"/>
      <c r="O18" s="383"/>
    </row>
    <row r="19" spans="2:15" s="27" customFormat="1" ht="15" x14ac:dyDescent="0.2">
      <c r="B19" s="265" t="s">
        <v>1</v>
      </c>
      <c r="C19" s="265" t="s">
        <v>30</v>
      </c>
      <c r="D19" s="623"/>
      <c r="E19" s="667"/>
      <c r="F19" s="668"/>
      <c r="G19" s="265" t="s">
        <v>31</v>
      </c>
      <c r="H19" s="462"/>
      <c r="I19" s="44"/>
      <c r="J19" s="416" t="s">
        <v>1</v>
      </c>
      <c r="K19" s="416" t="s">
        <v>30</v>
      </c>
      <c r="L19" s="629"/>
      <c r="M19" s="630"/>
      <c r="N19" s="631"/>
      <c r="O19" s="416" t="s">
        <v>31</v>
      </c>
    </row>
    <row r="20" spans="2:15" s="27" customFormat="1" ht="15.75" customHeight="1" x14ac:dyDescent="0.2">
      <c r="B20" s="658">
        <f>'Bestellformular Tagesmenüs'!B7</f>
        <v>43899</v>
      </c>
      <c r="C20" s="614" t="str">
        <f>'Bestellformular Tagesmenüs'!D7</f>
        <v>Liptaueraufstrich</v>
      </c>
      <c r="D20" s="805" t="str">
        <f>'Bestellformular Tagesmenüs'!E7</f>
        <v>mit Kornspitz</v>
      </c>
      <c r="E20" s="806" t="str">
        <f>'Bestellformular Tagesmenüs'!F7</f>
        <v>A,G</v>
      </c>
      <c r="F20" s="807" t="e">
        <f>'Bestellformular Tagesmenüs'!#REF!</f>
        <v>#REF!</v>
      </c>
      <c r="G20" s="615">
        <f>'Bestellformular Tagesmenüs'!I7</f>
        <v>0</v>
      </c>
      <c r="H20" s="453"/>
      <c r="I20" s="45"/>
      <c r="J20" s="803">
        <f>'Bestellformular Tagesmenüs'!B7</f>
        <v>43899</v>
      </c>
      <c r="K20" s="408" t="str">
        <f>'Bestellformular a la Carte'!D7</f>
        <v>Knoblauchrahmsuppe</v>
      </c>
      <c r="L20" s="790" t="str">
        <f>'Bestellformular a la Carte'!E7</f>
        <v>mit Schinkenstreifen und Brotschnitt`l</v>
      </c>
      <c r="M20" s="791"/>
      <c r="N20" s="791"/>
      <c r="O20" s="388">
        <f>'Bestellformular a la Carte'!I7</f>
        <v>0</v>
      </c>
    </row>
    <row r="21" spans="2:15" s="27" customFormat="1" ht="15.75" customHeight="1" x14ac:dyDescent="0.2">
      <c r="B21" s="659"/>
      <c r="C21" s="614" t="str">
        <f>'Bestellformular Tagesmenüs'!D8</f>
        <v>Bärlauchrahmsuppe</v>
      </c>
      <c r="D21" s="805" t="str">
        <f>'Bestellformular Tagesmenüs'!E8</f>
        <v>.</v>
      </c>
      <c r="E21" s="806" t="str">
        <f>'Bestellformular Tagesmenüs'!F8</f>
        <v>A,G,O</v>
      </c>
      <c r="F21" s="807" t="e">
        <f>'Bestellformular Tagesmenüs'!#REF!</f>
        <v>#REF!</v>
      </c>
      <c r="G21" s="615">
        <f>'Bestellformular Tagesmenüs'!I8</f>
        <v>0</v>
      </c>
      <c r="H21" s="453"/>
      <c r="I21" s="45"/>
      <c r="J21" s="803"/>
      <c r="K21" s="340" t="str">
        <f>'Bestellformular a la Carte'!D8</f>
        <v>Gebackene Champignons</v>
      </c>
      <c r="L21" s="786" t="str">
        <f>'Bestellformular a la Carte'!E8</f>
        <v>mit Sauce Tartar</v>
      </c>
      <c r="M21" s="787"/>
      <c r="N21" s="787"/>
      <c r="O21" s="390">
        <f>'Bestellformular a la Carte'!I8</f>
        <v>0</v>
      </c>
    </row>
    <row r="22" spans="2:15" s="27" customFormat="1" ht="15.75" customHeight="1" x14ac:dyDescent="0.2">
      <c r="B22" s="659"/>
      <c r="C22" s="614" t="str">
        <f>'Bestellformular Tagesmenüs'!D9</f>
        <v>Pariser Schnitzel</v>
      </c>
      <c r="D22" s="805" t="str">
        <f>'Bestellformular Tagesmenüs'!E9</f>
        <v>mit Reis, Kartofferl und Preiselbeeren</v>
      </c>
      <c r="E22" s="806" t="str">
        <f>'Bestellformular Tagesmenüs'!F9</f>
        <v>A,C,G</v>
      </c>
      <c r="F22" s="807" t="e">
        <f>'Bestellformular Tagesmenüs'!#REF!</f>
        <v>#REF!</v>
      </c>
      <c r="G22" s="615">
        <f>'Bestellformular Tagesmenüs'!I9</f>
        <v>0</v>
      </c>
      <c r="H22" s="453"/>
      <c r="I22" s="45"/>
      <c r="J22" s="803"/>
      <c r="K22" s="408" t="str">
        <f>'Bestellformular a la Carte'!D9</f>
        <v>Salat "Tokio"</v>
      </c>
      <c r="L22" s="790" t="str">
        <f>'Bestellformular a la Carte'!E9</f>
        <v>Hühnerbrust im Sesammantel auf Glasnudel-Blattsalat und Smoothie</v>
      </c>
      <c r="M22" s="791"/>
      <c r="N22" s="791"/>
      <c r="O22" s="388">
        <f>'Bestellformular a la Carte'!I9</f>
        <v>0</v>
      </c>
    </row>
    <row r="23" spans="2:15" s="27" customFormat="1" ht="15.75" customHeight="1" x14ac:dyDescent="0.2">
      <c r="B23" s="659"/>
      <c r="C23" s="614" t="str">
        <f>'Bestellformular Tagesmenüs'!D10</f>
        <v>BBQ Ripperl</v>
      </c>
      <c r="D23" s="805" t="str">
        <f>'Bestellformular Tagesmenüs'!E10</f>
        <v>mit Bratkartoffeln, Zwiebeln, Knoblauch&amp;Cocktail-Dip</v>
      </c>
      <c r="E23" s="806" t="str">
        <f>'Bestellformular Tagesmenüs'!F10</f>
        <v>A,C,G,M</v>
      </c>
      <c r="F23" s="807" t="e">
        <f>'Bestellformular Tagesmenüs'!#REF!</f>
        <v>#REF!</v>
      </c>
      <c r="G23" s="615">
        <f>'Bestellformular Tagesmenüs'!I10</f>
        <v>0</v>
      </c>
      <c r="H23" s="453"/>
      <c r="I23" s="45"/>
      <c r="J23" s="803"/>
      <c r="K23" s="340" t="str">
        <f>'Bestellformular a la Carte'!D10</f>
        <v>Flaumige Spinatknödel</v>
      </c>
      <c r="L23" s="786" t="str">
        <f>'Bestellformular a la Carte'!E10</f>
        <v>auf Tomaten-Basilikumragout</v>
      </c>
      <c r="M23" s="787"/>
      <c r="N23" s="787"/>
      <c r="O23" s="390">
        <f>'Bestellformular a la Carte'!I10</f>
        <v>0</v>
      </c>
    </row>
    <row r="24" spans="2:15" s="27" customFormat="1" ht="15.75" customHeight="1" x14ac:dyDescent="0.2">
      <c r="B24" s="659"/>
      <c r="C24" s="614" t="str">
        <f>'Bestellformular Tagesmenüs'!D11</f>
        <v>Buttermilch-Schmarren</v>
      </c>
      <c r="D24" s="805" t="str">
        <f>'Bestellformular Tagesmenüs'!E11</f>
        <v>mit Heidelbeer-Ragout</v>
      </c>
      <c r="E24" s="806" t="str">
        <f>'Bestellformular Tagesmenüs'!F11</f>
        <v>A,C,G</v>
      </c>
      <c r="F24" s="807" t="e">
        <f>'Bestellformular Tagesmenüs'!#REF!</f>
        <v>#REF!</v>
      </c>
      <c r="G24" s="615">
        <f>'Bestellformular Tagesmenüs'!I11</f>
        <v>0</v>
      </c>
      <c r="H24" s="453"/>
      <c r="I24" s="45"/>
      <c r="J24" s="803"/>
      <c r="K24" s="408" t="str">
        <f>'Bestellformular a la Carte'!D11</f>
        <v>Puten Cordon Bleu</v>
      </c>
      <c r="L24" s="790" t="str">
        <f>'Bestellformular a la Carte'!E11</f>
        <v>mit Reis und Kartoffel</v>
      </c>
      <c r="M24" s="791"/>
      <c r="N24" s="791"/>
      <c r="O24" s="388">
        <f>'Bestellformular a la Carte'!I11</f>
        <v>0</v>
      </c>
    </row>
    <row r="25" spans="2:15" s="27" customFormat="1" ht="15.75" customHeight="1" x14ac:dyDescent="0.2">
      <c r="B25" s="659"/>
      <c r="C25" s="614" t="str">
        <f>'Bestellformular Tagesmenüs'!D12</f>
        <v>Schinken-Käsetoast</v>
      </c>
      <c r="D25" s="805" t="str">
        <f>'Bestellformular Tagesmenüs'!E12</f>
        <v>mit Spiegelei, Ketchup und Mayo</v>
      </c>
      <c r="E25" s="806" t="str">
        <f>'Bestellformular Tagesmenüs'!F12</f>
        <v>A,C,M,G</v>
      </c>
      <c r="F25" s="807" t="e">
        <f>'Bestellformular Tagesmenüs'!#REF!</f>
        <v>#REF!</v>
      </c>
      <c r="G25" s="615">
        <f>'Bestellformular Tagesmenüs'!I12</f>
        <v>0</v>
      </c>
      <c r="H25" s="453"/>
      <c r="I25" s="46"/>
      <c r="J25" s="803"/>
      <c r="K25" s="340" t="str">
        <f>'Bestellformular a la Carte'!D12</f>
        <v>Spaghetti</v>
      </c>
      <c r="L25" s="786" t="str">
        <f>'Bestellformular a la Carte'!E12</f>
        <v>mit Tomatensoße</v>
      </c>
      <c r="M25" s="787"/>
      <c r="N25" s="787"/>
      <c r="O25" s="390">
        <f>'Bestellformular a la Carte'!I12</f>
        <v>0</v>
      </c>
    </row>
    <row r="26" spans="2:15" s="27" customFormat="1" ht="15.75" customHeight="1" x14ac:dyDescent="0.2">
      <c r="B26" s="659"/>
      <c r="C26" s="614" t="str">
        <f>'Bestellformular Tagesmenüs'!D13</f>
        <v>Veganes Club-Sandwich</v>
      </c>
      <c r="D26" s="805" t="str">
        <f>'Bestellformular Tagesmenüs'!E13</f>
        <v>mit Austernpilzen und Wedges</v>
      </c>
      <c r="E26" s="806" t="str">
        <f>'Bestellformular Tagesmenüs'!F13</f>
        <v>A</v>
      </c>
      <c r="F26" s="807" t="e">
        <f>'Bestellformular Tagesmenüs'!#REF!</f>
        <v>#REF!</v>
      </c>
      <c r="G26" s="615">
        <f>'Bestellformular Tagesmenüs'!I13</f>
        <v>0</v>
      </c>
      <c r="H26" s="453"/>
      <c r="I26" s="45"/>
      <c r="J26" s="803"/>
      <c r="K26" s="408" t="str">
        <f>'Bestellformular a la Carte'!D13</f>
        <v>Forelle "Müllerin" ( entgrätet )</v>
      </c>
      <c r="L26" s="790" t="str">
        <f>'Bestellformular a la Carte'!E13</f>
        <v>mit Petersilienerdäpfel, Mandelbutter und kleinem Blattsalat</v>
      </c>
      <c r="M26" s="791"/>
      <c r="N26" s="791"/>
      <c r="O26" s="388">
        <f>'Bestellformular a la Carte'!I13</f>
        <v>0</v>
      </c>
    </row>
    <row r="27" spans="2:15" s="27" customFormat="1" ht="15.75" customHeight="1" x14ac:dyDescent="0.2">
      <c r="B27" s="659"/>
      <c r="C27" s="614" t="str">
        <f>'Bestellformular Tagesmenüs'!D14</f>
        <v>Zuckerschoten-Hühnergeschnetzeltes</v>
      </c>
      <c r="D27" s="805" t="str">
        <f>'Bestellformular Tagesmenüs'!E14</f>
        <v>in Pfefferrahmsoße und Basmatireis</v>
      </c>
      <c r="E27" s="806" t="str">
        <f>'Bestellformular Tagesmenüs'!F14</f>
        <v>A,G,M</v>
      </c>
      <c r="F27" s="807" t="e">
        <f>'Bestellformular Tagesmenüs'!#REF!</f>
        <v>#REF!</v>
      </c>
      <c r="G27" s="615">
        <f>'Bestellformular Tagesmenüs'!I14</f>
        <v>0</v>
      </c>
      <c r="H27" s="453"/>
      <c r="I27" s="45"/>
      <c r="J27" s="803"/>
      <c r="K27" s="340" t="str">
        <f>'Bestellformular a la Carte'!D14</f>
        <v>1/2 Wiener Backhenderl</v>
      </c>
      <c r="L27" s="786" t="str">
        <f>'Bestellformular a la Carte'!E14</f>
        <v>mit Vogerl-Erdäpfelslat und Kernöldressing</v>
      </c>
      <c r="M27" s="787"/>
      <c r="N27" s="787"/>
      <c r="O27" s="390">
        <f>'Bestellformular a la Carte'!I14</f>
        <v>0</v>
      </c>
    </row>
    <row r="28" spans="2:15" s="27" customFormat="1" ht="15.75" customHeight="1" x14ac:dyDescent="0.2">
      <c r="B28" s="659"/>
      <c r="C28" s="614" t="str">
        <f>'Bestellformular Tagesmenüs'!D15</f>
        <v>Brokkoli-Paradeiser-Quiche</v>
      </c>
      <c r="D28" s="805" t="str">
        <f>'Bestellformular Tagesmenüs'!E15</f>
        <v>mit Basilikumpesto</v>
      </c>
      <c r="E28" s="806" t="str">
        <f>'Bestellformular Tagesmenüs'!F15</f>
        <v>A,C,G,H</v>
      </c>
      <c r="F28" s="807" t="e">
        <f>'Bestellformular Tagesmenüs'!#REF!</f>
        <v>#REF!</v>
      </c>
      <c r="G28" s="615">
        <f>'Bestellformular Tagesmenüs'!I15</f>
        <v>0</v>
      </c>
      <c r="H28" s="453"/>
      <c r="I28" s="45"/>
      <c r="J28" s="803"/>
      <c r="K28" s="340" t="str">
        <f>'Bestellformular a la Carte'!D15</f>
        <v>Hausgemachter Kaiserschmarren</v>
      </c>
      <c r="L28" s="786" t="str">
        <f>'Bestellformular a la Carte'!E15</f>
        <v>mit Zwetschkenröster</v>
      </c>
      <c r="M28" s="787"/>
      <c r="N28" s="787"/>
      <c r="O28" s="390">
        <f>'Bestellformular a la Carte'!I15</f>
        <v>0</v>
      </c>
    </row>
    <row r="29" spans="2:15" s="27" customFormat="1" ht="15.75" customHeight="1" x14ac:dyDescent="0.2">
      <c r="B29" s="659"/>
      <c r="C29" s="614" t="str">
        <f>'Bestellformular Tagesmenüs'!D16</f>
        <v>Montags-Lunch-Salat</v>
      </c>
      <c r="D29" s="805" t="str">
        <f>'Bestellformular Tagesmenüs'!E16</f>
        <v>mit Thunfischsandwich und Chips</v>
      </c>
      <c r="E29" s="806" t="str">
        <f>'Bestellformular Tagesmenüs'!F16</f>
        <v>A,D</v>
      </c>
      <c r="F29" s="807" t="e">
        <f>'Bestellformular Tagesmenüs'!#REF!</f>
        <v>#REF!</v>
      </c>
      <c r="G29" s="615">
        <f>'Bestellformular Tagesmenüs'!I16</f>
        <v>0</v>
      </c>
      <c r="H29" s="453"/>
      <c r="I29" s="45"/>
      <c r="J29" s="803"/>
      <c r="K29" s="408" t="str">
        <f>'Bestellformular a la Carte'!D16</f>
        <v>Erfrischender Früchte Punch</v>
      </c>
      <c r="L29" s="639" t="str">
        <f>'Bestellformular a la Carte'!E16</f>
        <v>vegetarisch, glutenfrei, vegan, laktosefrei, 250 ml</v>
      </c>
      <c r="M29" s="640" t="str">
        <f>'Bestellformular a la Carte'!F16</f>
        <v>.</v>
      </c>
      <c r="N29" s="640">
        <f>'Bestellformular a la Carte'!G16</f>
        <v>2</v>
      </c>
      <c r="O29" s="388">
        <f>'Bestellformular a la Carte'!I16</f>
        <v>0</v>
      </c>
    </row>
    <row r="30" spans="2:15" s="27" customFormat="1" ht="15.75" customHeight="1" thickBot="1" x14ac:dyDescent="0.25">
      <c r="B30" s="660"/>
      <c r="C30" s="391" t="str">
        <f>'Bestellformular Tagesmenüs'!D17</f>
        <v xml:space="preserve">Bunter Blattsalat </v>
      </c>
      <c r="D30" s="669" t="str">
        <f>'Bestellformular Tagesmenüs'!E17</f>
        <v>mit Hausmarinade</v>
      </c>
      <c r="E30" s="670" t="str">
        <f>'Bestellformular Tagesmenüs'!F17</f>
        <v>.</v>
      </c>
      <c r="F30" s="671" t="e">
        <f>'Bestellformular Tagesmenüs'!#REF!</f>
        <v>#REF!</v>
      </c>
      <c r="G30" s="392">
        <f>'Bestellformular Tagesmenüs'!I17</f>
        <v>0</v>
      </c>
      <c r="H30" s="453"/>
      <c r="I30" s="45"/>
      <c r="J30" s="803"/>
      <c r="K30" s="340" t="str">
        <f>'Bestellformular a la Carte'!D17</f>
        <v>Melonen-Bananensmoothie</v>
      </c>
      <c r="L30" s="786" t="str">
        <f>'Bestellformular a la Carte'!E17</f>
        <v>vegetarisch, glutenfrei, laktosefrei 250 ml</v>
      </c>
      <c r="M30" s="787" t="str">
        <f>'Bestellformular a la Carte'!F17</f>
        <v>.</v>
      </c>
      <c r="N30" s="787">
        <f>'Bestellformular a la Carte'!G17</f>
        <v>2</v>
      </c>
      <c r="O30" s="390">
        <f>'Bestellformular a la Carte'!I17</f>
        <v>0</v>
      </c>
    </row>
    <row r="31" spans="2:15" s="27" customFormat="1" ht="15.75" customHeight="1" thickBot="1" x14ac:dyDescent="0.25">
      <c r="B31" s="679">
        <f>'Bestellformular Tagesmenüs'!B18</f>
        <v>43900</v>
      </c>
      <c r="C31" s="276" t="str">
        <f>'Bestellformular Tagesmenüs'!D18</f>
        <v>Liptaueraufstrich</v>
      </c>
      <c r="D31" s="682" t="str">
        <f>'Bestellformular Tagesmenüs'!E18</f>
        <v>mit Kornspitz</v>
      </c>
      <c r="E31" s="683" t="str">
        <f>'Bestellformular Tagesmenüs'!F18</f>
        <v>A,G</v>
      </c>
      <c r="F31" s="684" t="e">
        <f>'Bestellformular Tagesmenüs'!#REF!</f>
        <v>#REF!</v>
      </c>
      <c r="G31" s="277">
        <f>'Bestellformular Tagesmenüs'!I18</f>
        <v>0</v>
      </c>
      <c r="H31" s="453"/>
      <c r="I31" s="46"/>
      <c r="J31" s="804"/>
      <c r="K31" s="391" t="str">
        <f>'Bestellformular a la Carte'!D18</f>
        <v>Hafer-Beerensmoothie</v>
      </c>
      <c r="L31" s="788" t="str">
        <f>'Bestellformular a la Carte'!E18</f>
        <v>vegetarisch, vegan, 250 ml</v>
      </c>
      <c r="M31" s="789" t="str">
        <f>'Bestellformular a la Carte'!F18</f>
        <v>.</v>
      </c>
      <c r="N31" s="789">
        <f>'Bestellformular a la Carte'!G18</f>
        <v>2</v>
      </c>
      <c r="O31" s="392">
        <f>'Bestellformular a la Carte'!I18</f>
        <v>0</v>
      </c>
    </row>
    <row r="32" spans="2:15" s="27" customFormat="1" ht="15.75" customHeight="1" x14ac:dyDescent="0.2">
      <c r="B32" s="680"/>
      <c r="C32" s="271" t="str">
        <f>'Bestellformular Tagesmenüs'!D19</f>
        <v>Bärlauchrahmsuppe</v>
      </c>
      <c r="D32" s="661" t="str">
        <f>'Bestellformular Tagesmenüs'!E19</f>
        <v>.</v>
      </c>
      <c r="E32" s="662" t="str">
        <f>'Bestellformular Tagesmenüs'!F19</f>
        <v>A,G,O</v>
      </c>
      <c r="F32" s="663" t="e">
        <f>'Bestellformular Tagesmenüs'!#REF!</f>
        <v>#REF!</v>
      </c>
      <c r="G32" s="272">
        <f>'Bestellformular Tagesmenüs'!I19</f>
        <v>0</v>
      </c>
      <c r="H32" s="453"/>
      <c r="I32" s="45"/>
      <c r="J32" s="679">
        <f>'Bestellformular Tagesmenüs'!B18</f>
        <v>43900</v>
      </c>
      <c r="K32" s="417" t="str">
        <f t="shared" ref="K32:L43" si="0">K20</f>
        <v>Knoblauchrahmsuppe</v>
      </c>
      <c r="L32" s="798" t="str">
        <f t="shared" si="0"/>
        <v>mit Schinkenstreifen und Brotschnitt`l</v>
      </c>
      <c r="M32" s="799"/>
      <c r="N32" s="799"/>
      <c r="O32" s="469">
        <f>'Bestellformular a la Carte'!I19</f>
        <v>0</v>
      </c>
    </row>
    <row r="33" spans="2:15" s="27" customFormat="1" ht="15.75" customHeight="1" x14ac:dyDescent="0.2">
      <c r="B33" s="680"/>
      <c r="C33" s="273" t="str">
        <f>'Bestellformular Tagesmenüs'!D20</f>
        <v>Pariser Schnitzel</v>
      </c>
      <c r="D33" s="664" t="str">
        <f>'Bestellformular Tagesmenüs'!E20</f>
        <v>mit Reis, Kartofferl und Preiselbeeren</v>
      </c>
      <c r="E33" s="665" t="str">
        <f>'Bestellformular Tagesmenüs'!F20</f>
        <v>A,C,G</v>
      </c>
      <c r="F33" s="666" t="e">
        <f>'Bestellformular Tagesmenüs'!#REF!</f>
        <v>#REF!</v>
      </c>
      <c r="G33" s="274">
        <f>'Bestellformular Tagesmenüs'!I20</f>
        <v>0</v>
      </c>
      <c r="H33" s="453"/>
      <c r="I33" s="45"/>
      <c r="J33" s="680"/>
      <c r="K33" s="340" t="str">
        <f t="shared" si="0"/>
        <v>Gebackene Champignons</v>
      </c>
      <c r="L33" s="786" t="str">
        <f t="shared" si="0"/>
        <v>mit Sauce Tartar</v>
      </c>
      <c r="M33" s="787"/>
      <c r="N33" s="787"/>
      <c r="O33" s="390">
        <f>'Bestellformular a la Carte'!I20</f>
        <v>0</v>
      </c>
    </row>
    <row r="34" spans="2:15" s="27" customFormat="1" ht="15.75" customHeight="1" x14ac:dyDescent="0.2">
      <c r="B34" s="680"/>
      <c r="C34" s="271" t="str">
        <f>'Bestellformular Tagesmenüs'!D21</f>
        <v>BBQ Ripperl</v>
      </c>
      <c r="D34" s="661" t="str">
        <f>'Bestellformular Tagesmenüs'!E21</f>
        <v>mit Bratkartoffeln, Zwiebeln, Knoblauch&amp;Cocktail-Dip</v>
      </c>
      <c r="E34" s="662" t="str">
        <f>'Bestellformular Tagesmenüs'!F21</f>
        <v>A,C,G,M</v>
      </c>
      <c r="F34" s="663" t="e">
        <f>'Bestellformular Tagesmenüs'!#REF!</f>
        <v>#REF!</v>
      </c>
      <c r="G34" s="272">
        <f>'Bestellformular Tagesmenüs'!I21</f>
        <v>0</v>
      </c>
      <c r="H34" s="453"/>
      <c r="I34" s="45"/>
      <c r="J34" s="680"/>
      <c r="K34" s="408" t="str">
        <f t="shared" si="0"/>
        <v>Salat "Tokio"</v>
      </c>
      <c r="L34" s="790" t="str">
        <f t="shared" si="0"/>
        <v>Hühnerbrust im Sesammantel auf Glasnudel-Blattsalat und Smoothie</v>
      </c>
      <c r="M34" s="791"/>
      <c r="N34" s="791"/>
      <c r="O34" s="388">
        <f>'Bestellformular a la Carte'!I21</f>
        <v>0</v>
      </c>
    </row>
    <row r="35" spans="2:15" s="27" customFormat="1" ht="15.75" customHeight="1" x14ac:dyDescent="0.2">
      <c r="B35" s="680"/>
      <c r="C35" s="273" t="str">
        <f>'Bestellformular Tagesmenüs'!D22</f>
        <v>Buttermilch-Schmarren</v>
      </c>
      <c r="D35" s="664" t="str">
        <f>'Bestellformular Tagesmenüs'!E22</f>
        <v>mit Heidelbeer-Ragout</v>
      </c>
      <c r="E35" s="665" t="str">
        <f>'Bestellformular Tagesmenüs'!F22</f>
        <v>A,C,G</v>
      </c>
      <c r="F35" s="666" t="e">
        <f>'Bestellformular Tagesmenüs'!#REF!</f>
        <v>#REF!</v>
      </c>
      <c r="G35" s="274">
        <f>'Bestellformular Tagesmenüs'!I22</f>
        <v>0</v>
      </c>
      <c r="H35" s="453"/>
      <c r="I35" s="45"/>
      <c r="J35" s="680"/>
      <c r="K35" s="340" t="str">
        <f t="shared" si="0"/>
        <v>Flaumige Spinatknödel</v>
      </c>
      <c r="L35" s="786" t="str">
        <f t="shared" si="0"/>
        <v>auf Tomaten-Basilikumragout</v>
      </c>
      <c r="M35" s="787"/>
      <c r="N35" s="787"/>
      <c r="O35" s="390">
        <f>'Bestellformular a la Carte'!I22</f>
        <v>0</v>
      </c>
    </row>
    <row r="36" spans="2:15" s="27" customFormat="1" ht="15.75" customHeight="1" x14ac:dyDescent="0.2">
      <c r="B36" s="680"/>
      <c r="C36" s="271" t="str">
        <f>'Bestellformular Tagesmenüs'!D23</f>
        <v>ital. Sandwich-Lasagne</v>
      </c>
      <c r="D36" s="661" t="str">
        <f>'Bestellformular Tagesmenüs'!E23</f>
        <v>.</v>
      </c>
      <c r="E36" s="662" t="str">
        <f>'Bestellformular Tagesmenüs'!F23</f>
        <v>C,A,G</v>
      </c>
      <c r="F36" s="663" t="e">
        <f>'Bestellformular Tagesmenüs'!#REF!</f>
        <v>#REF!</v>
      </c>
      <c r="G36" s="272">
        <f>'Bestellformular Tagesmenüs'!I23</f>
        <v>0</v>
      </c>
      <c r="H36" s="453"/>
      <c r="I36" s="46"/>
      <c r="J36" s="680"/>
      <c r="K36" s="408" t="str">
        <f t="shared" si="0"/>
        <v>Puten Cordon Bleu</v>
      </c>
      <c r="L36" s="790" t="str">
        <f t="shared" si="0"/>
        <v>mit Reis und Kartoffel</v>
      </c>
      <c r="M36" s="791"/>
      <c r="N36" s="791"/>
      <c r="O36" s="388">
        <f>'Bestellformular a la Carte'!I23</f>
        <v>0</v>
      </c>
    </row>
    <row r="37" spans="2:15" s="27" customFormat="1" ht="15.75" customHeight="1" x14ac:dyDescent="0.2">
      <c r="B37" s="680"/>
      <c r="C37" s="273" t="str">
        <f>'Bestellformular Tagesmenüs'!D24</f>
        <v xml:space="preserve">gebratene vegane Maisdukaten </v>
      </c>
      <c r="D37" s="664" t="str">
        <f>'Bestellformular Tagesmenüs'!E24</f>
        <v>auf Ratatouille</v>
      </c>
      <c r="E37" s="665" t="str">
        <f>'Bestellformular Tagesmenüs'!F24</f>
        <v>.</v>
      </c>
      <c r="F37" s="666" t="e">
        <f>'Bestellformular Tagesmenüs'!#REF!</f>
        <v>#REF!</v>
      </c>
      <c r="G37" s="274">
        <f>'Bestellformular Tagesmenüs'!I24</f>
        <v>0</v>
      </c>
      <c r="H37" s="453"/>
      <c r="I37" s="45"/>
      <c r="J37" s="680"/>
      <c r="K37" s="340" t="str">
        <f t="shared" si="0"/>
        <v>Spaghetti</v>
      </c>
      <c r="L37" s="786" t="str">
        <f t="shared" si="0"/>
        <v>mit Tomatensoße</v>
      </c>
      <c r="M37" s="787"/>
      <c r="N37" s="787"/>
      <c r="O37" s="390">
        <f>'Bestellformular a la Carte'!I24</f>
        <v>0</v>
      </c>
    </row>
    <row r="38" spans="2:15" s="27" customFormat="1" ht="15.75" customHeight="1" x14ac:dyDescent="0.2">
      <c r="B38" s="680"/>
      <c r="C38" s="271" t="str">
        <f>'Bestellformular Tagesmenüs'!D25</f>
        <v>Saltim Bocca-Roulade</v>
      </c>
      <c r="D38" s="661" t="str">
        <f>'Bestellformular Tagesmenüs'!E25</f>
        <v>von der Pute mit Gemüserisotto und Rucolasoße</v>
      </c>
      <c r="E38" s="662" t="str">
        <f>'Bestellformular Tagesmenüs'!F25</f>
        <v>O,G,A</v>
      </c>
      <c r="F38" s="663" t="e">
        <f>'Bestellformular Tagesmenüs'!#REF!</f>
        <v>#REF!</v>
      </c>
      <c r="G38" s="272">
        <f>'Bestellformular Tagesmenüs'!I25</f>
        <v>0</v>
      </c>
      <c r="H38" s="453"/>
      <c r="I38" s="45"/>
      <c r="J38" s="680"/>
      <c r="K38" s="408" t="str">
        <f t="shared" si="0"/>
        <v>Forelle "Müllerin" ( entgrätet )</v>
      </c>
      <c r="L38" s="790" t="str">
        <f t="shared" si="0"/>
        <v>mit Petersilienerdäpfel, Mandelbutter und kleinem Blattsalat</v>
      </c>
      <c r="M38" s="791"/>
      <c r="N38" s="791"/>
      <c r="O38" s="388">
        <f>'Bestellformular a la Carte'!I25</f>
        <v>0</v>
      </c>
    </row>
    <row r="39" spans="2:15" s="27" customFormat="1" ht="15.75" customHeight="1" x14ac:dyDescent="0.2">
      <c r="B39" s="680"/>
      <c r="C39" s="273" t="str">
        <f>'Bestellformular Tagesmenüs'!D26</f>
        <v>Polentaknödel</v>
      </c>
      <c r="D39" s="664" t="str">
        <f>'Bestellformular Tagesmenüs'!E26</f>
        <v>auf Ratatouille</v>
      </c>
      <c r="E39" s="665" t="str">
        <f>'Bestellformular Tagesmenüs'!F26</f>
        <v>A,C,G</v>
      </c>
      <c r="F39" s="666" t="e">
        <f>'Bestellformular Tagesmenüs'!#REF!</f>
        <v>#REF!</v>
      </c>
      <c r="G39" s="274">
        <f>'Bestellformular Tagesmenüs'!I26</f>
        <v>0</v>
      </c>
      <c r="H39" s="453"/>
      <c r="I39" s="45"/>
      <c r="J39" s="680"/>
      <c r="K39" s="340" t="str">
        <f t="shared" si="0"/>
        <v>1/2 Wiener Backhenderl</v>
      </c>
      <c r="L39" s="786" t="str">
        <f t="shared" si="0"/>
        <v>mit Vogerl-Erdäpfelslat und Kernöldressing</v>
      </c>
      <c r="M39" s="787"/>
      <c r="N39" s="787"/>
      <c r="O39" s="390">
        <f>'Bestellformular a la Carte'!I26</f>
        <v>0</v>
      </c>
    </row>
    <row r="40" spans="2:15" s="27" customFormat="1" ht="15.75" customHeight="1" x14ac:dyDescent="0.2">
      <c r="B40" s="680"/>
      <c r="C40" s="271" t="str">
        <f>'Bestellformular Tagesmenüs'!D27</f>
        <v>Lunchtime-Salad</v>
      </c>
      <c r="D40" s="661" t="str">
        <f>'Bestellformular Tagesmenüs'!E27</f>
        <v>mit Blauschimmel-Gemüselaibchen und Feigensenf</v>
      </c>
      <c r="E40" s="662" t="str">
        <f>'Bestellformular Tagesmenüs'!F27</f>
        <v>A</v>
      </c>
      <c r="F40" s="663" t="e">
        <f>'Bestellformular Tagesmenüs'!#REF!</f>
        <v>#REF!</v>
      </c>
      <c r="G40" s="272">
        <f>'Bestellformular Tagesmenüs'!I27</f>
        <v>0</v>
      </c>
      <c r="H40" s="453"/>
      <c r="I40" s="45"/>
      <c r="J40" s="680"/>
      <c r="K40" s="340" t="str">
        <f t="shared" si="0"/>
        <v>Hausgemachter Kaiserschmarren</v>
      </c>
      <c r="L40" s="786" t="str">
        <f t="shared" si="0"/>
        <v>mit Zwetschkenröster</v>
      </c>
      <c r="M40" s="787"/>
      <c r="N40" s="787"/>
      <c r="O40" s="390">
        <f>'Bestellformular a la Carte'!I27</f>
        <v>0</v>
      </c>
    </row>
    <row r="41" spans="2:15" s="27" customFormat="1" ht="15.75" customHeight="1" thickBot="1" x14ac:dyDescent="0.25">
      <c r="B41" s="681"/>
      <c r="C41" s="278" t="str">
        <f>'Bestellformular Tagesmenüs'!D28</f>
        <v xml:space="preserve">Bunter Blattsalat </v>
      </c>
      <c r="D41" s="672" t="str">
        <f>'Bestellformular Tagesmenüs'!E28</f>
        <v>mit Hausmarinade</v>
      </c>
      <c r="E41" s="673" t="str">
        <f>'Bestellformular Tagesmenüs'!F28</f>
        <v>.</v>
      </c>
      <c r="F41" s="674" t="e">
        <f>'Bestellformular Tagesmenüs'!#REF!</f>
        <v>#REF!</v>
      </c>
      <c r="G41" s="279">
        <f>'Bestellformular Tagesmenüs'!I28</f>
        <v>0</v>
      </c>
      <c r="H41" s="453"/>
      <c r="I41" s="45"/>
      <c r="J41" s="680"/>
      <c r="K41" s="408" t="str">
        <f t="shared" si="0"/>
        <v>Erfrischender Früchte Punch</v>
      </c>
      <c r="L41" s="639" t="str">
        <f t="shared" si="0"/>
        <v>vegetarisch, glutenfrei, vegan, laktosefrei, 250 ml</v>
      </c>
      <c r="M41" s="640"/>
      <c r="N41" s="640"/>
      <c r="O41" s="388">
        <f>'Bestellformular a la Carte'!I28</f>
        <v>0</v>
      </c>
    </row>
    <row r="42" spans="2:15" ht="15.75" customHeight="1" x14ac:dyDescent="0.2">
      <c r="B42" s="675">
        <f>'Bestellformular Tagesmenüs'!B29</f>
        <v>43901</v>
      </c>
      <c r="C42" s="280" t="str">
        <f>'Bestellformular Tagesmenüs'!D29</f>
        <v>Liptaueraufstrich</v>
      </c>
      <c r="D42" s="676" t="str">
        <f>'Bestellformular Tagesmenüs'!E29</f>
        <v>mit Kornspitz</v>
      </c>
      <c r="E42" s="677" t="str">
        <f>'Bestellformular Tagesmenüs'!F29</f>
        <v>A,G</v>
      </c>
      <c r="F42" s="678" t="e">
        <f>'Bestellformular Tagesmenüs'!#REF!</f>
        <v>#REF!</v>
      </c>
      <c r="G42" s="281">
        <f>'Bestellformular Tagesmenüs'!I29</f>
        <v>0</v>
      </c>
      <c r="H42" s="453"/>
      <c r="J42" s="680"/>
      <c r="K42" s="340" t="str">
        <f t="shared" si="0"/>
        <v>Melonen-Bananensmoothie</v>
      </c>
      <c r="L42" s="786" t="str">
        <f t="shared" si="0"/>
        <v>vegetarisch, glutenfrei, laktosefrei 250 ml</v>
      </c>
      <c r="M42" s="787"/>
      <c r="N42" s="787"/>
      <c r="O42" s="390">
        <f>'Bestellformular a la Carte'!I29</f>
        <v>0</v>
      </c>
    </row>
    <row r="43" spans="2:15" ht="15.75" customHeight="1" thickBot="1" x14ac:dyDescent="0.25">
      <c r="B43" s="659"/>
      <c r="C43" s="273" t="str">
        <f>'Bestellformular Tagesmenüs'!D30</f>
        <v>Bärlauchrahmsuppe</v>
      </c>
      <c r="D43" s="664" t="str">
        <f>'Bestellformular Tagesmenüs'!E30</f>
        <v>.</v>
      </c>
      <c r="E43" s="665" t="str">
        <f>'Bestellformular Tagesmenüs'!F30</f>
        <v>A,G,O</v>
      </c>
      <c r="F43" s="666" t="e">
        <f>'Bestellformular Tagesmenüs'!#REF!</f>
        <v>#REF!</v>
      </c>
      <c r="G43" s="274">
        <f>'Bestellformular Tagesmenüs'!I30</f>
        <v>0</v>
      </c>
      <c r="H43" s="453"/>
      <c r="J43" s="681"/>
      <c r="K43" s="391" t="str">
        <f t="shared" si="0"/>
        <v>Hafer-Beerensmoothie</v>
      </c>
      <c r="L43" s="788" t="str">
        <f t="shared" si="0"/>
        <v>vegetarisch, vegan, 250 ml</v>
      </c>
      <c r="M43" s="789"/>
      <c r="N43" s="789"/>
      <c r="O43" s="392">
        <f>'Bestellformular a la Carte'!I30</f>
        <v>0</v>
      </c>
    </row>
    <row r="44" spans="2:15" ht="15.75" customHeight="1" x14ac:dyDescent="0.2">
      <c r="B44" s="659"/>
      <c r="C44" s="271" t="str">
        <f>'Bestellformular Tagesmenüs'!D31</f>
        <v>Pariser Schnitzel</v>
      </c>
      <c r="D44" s="661" t="str">
        <f>'Bestellformular Tagesmenüs'!E31</f>
        <v>mit Reis, Kartofferl und Preiselbeeren</v>
      </c>
      <c r="E44" s="662" t="str">
        <f>'Bestellformular Tagesmenüs'!F31</f>
        <v>A,C,G</v>
      </c>
      <c r="F44" s="663" t="e">
        <f>'Bestellformular Tagesmenüs'!#REF!</f>
        <v>#REF!</v>
      </c>
      <c r="G44" s="272">
        <f>'Bestellformular Tagesmenüs'!I31</f>
        <v>0</v>
      </c>
      <c r="H44" s="453"/>
      <c r="J44" s="675">
        <f>'Bestellformular Tagesmenüs'!B29</f>
        <v>43901</v>
      </c>
      <c r="K44" s="417" t="str">
        <f t="shared" ref="K44:L55" si="1">K20</f>
        <v>Knoblauchrahmsuppe</v>
      </c>
      <c r="L44" s="798" t="str">
        <f t="shared" si="1"/>
        <v>mit Schinkenstreifen und Brotschnitt`l</v>
      </c>
      <c r="M44" s="799"/>
      <c r="N44" s="799"/>
      <c r="O44" s="469">
        <f>'Bestellformular a la Carte'!I31</f>
        <v>0</v>
      </c>
    </row>
    <row r="45" spans="2:15" ht="15.75" customHeight="1" x14ac:dyDescent="0.2">
      <c r="B45" s="659"/>
      <c r="C45" s="273" t="str">
        <f>'Bestellformular Tagesmenüs'!D32</f>
        <v>BBQ Ripperl</v>
      </c>
      <c r="D45" s="664" t="str">
        <f>'Bestellformular Tagesmenüs'!E32</f>
        <v>mit Bratkartoffeln, Zwiebeln, Knoblauch&amp;Cocktail-Dip</v>
      </c>
      <c r="E45" s="665" t="str">
        <f>'Bestellformular Tagesmenüs'!F32</f>
        <v>A,C,G,M</v>
      </c>
      <c r="F45" s="666" t="e">
        <f>'Bestellformular Tagesmenüs'!#REF!</f>
        <v>#REF!</v>
      </c>
      <c r="G45" s="274">
        <f>'Bestellformular Tagesmenüs'!I32</f>
        <v>0</v>
      </c>
      <c r="H45" s="453"/>
      <c r="J45" s="659"/>
      <c r="K45" s="340" t="str">
        <f t="shared" si="1"/>
        <v>Gebackene Champignons</v>
      </c>
      <c r="L45" s="786" t="str">
        <f t="shared" si="1"/>
        <v>mit Sauce Tartar</v>
      </c>
      <c r="M45" s="787"/>
      <c r="N45" s="787"/>
      <c r="O45" s="390">
        <f>'Bestellformular a la Carte'!I32</f>
        <v>0</v>
      </c>
    </row>
    <row r="46" spans="2:15" ht="15.75" customHeight="1" x14ac:dyDescent="0.2">
      <c r="B46" s="659"/>
      <c r="C46" s="271" t="str">
        <f>'Bestellformular Tagesmenüs'!D33</f>
        <v>Buttermilch-Schmarren</v>
      </c>
      <c r="D46" s="661" t="str">
        <f>'Bestellformular Tagesmenüs'!E33</f>
        <v>mit Heidelbeer-Ragout</v>
      </c>
      <c r="E46" s="662" t="str">
        <f>'Bestellformular Tagesmenüs'!F33</f>
        <v>A,C,G</v>
      </c>
      <c r="F46" s="663" t="e">
        <f>'Bestellformular Tagesmenüs'!#REF!</f>
        <v>#REF!</v>
      </c>
      <c r="G46" s="272">
        <f>'Bestellformular Tagesmenüs'!I33</f>
        <v>0</v>
      </c>
      <c r="H46" s="453"/>
      <c r="J46" s="659"/>
      <c r="K46" s="408" t="str">
        <f t="shared" si="1"/>
        <v>Salat "Tokio"</v>
      </c>
      <c r="L46" s="790" t="str">
        <f t="shared" si="1"/>
        <v>Hühnerbrust im Sesammantel auf Glasnudel-Blattsalat und Smoothie</v>
      </c>
      <c r="M46" s="791"/>
      <c r="N46" s="791"/>
      <c r="O46" s="388">
        <f>'Bestellformular a la Carte'!I33</f>
        <v>0</v>
      </c>
    </row>
    <row r="47" spans="2:15" ht="15.75" customHeight="1" x14ac:dyDescent="0.2">
      <c r="B47" s="659"/>
      <c r="C47" s="273" t="str">
        <f>'Bestellformular Tagesmenüs'!D34</f>
        <v>Chili con Carne mit Salsicce</v>
      </c>
      <c r="D47" s="664" t="str">
        <f>'Bestellformular Tagesmenüs'!E34</f>
        <v>und Zitronenmozzarella</v>
      </c>
      <c r="E47" s="665" t="str">
        <f>'Bestellformular Tagesmenüs'!F34</f>
        <v>.</v>
      </c>
      <c r="F47" s="666" t="e">
        <f>'Bestellformular Tagesmenüs'!#REF!</f>
        <v>#REF!</v>
      </c>
      <c r="G47" s="274">
        <f>'Bestellformular Tagesmenüs'!I34</f>
        <v>0</v>
      </c>
      <c r="H47" s="453"/>
      <c r="J47" s="659"/>
      <c r="K47" s="340" t="str">
        <f t="shared" si="1"/>
        <v>Flaumige Spinatknödel</v>
      </c>
      <c r="L47" s="786" t="str">
        <f t="shared" si="1"/>
        <v>auf Tomaten-Basilikumragout</v>
      </c>
      <c r="M47" s="787"/>
      <c r="N47" s="787"/>
      <c r="O47" s="390">
        <f>'Bestellformular a la Carte'!I34</f>
        <v>0</v>
      </c>
    </row>
    <row r="48" spans="2:15" ht="15.75" customHeight="1" x14ac:dyDescent="0.2">
      <c r="B48" s="659"/>
      <c r="C48" s="271" t="str">
        <f>'Bestellformular Tagesmenüs'!D35</f>
        <v>veganer Rollgersteleintopf</v>
      </c>
      <c r="D48" s="661" t="str">
        <f>'Bestellformular Tagesmenüs'!E35</f>
        <v>mit Gemüse</v>
      </c>
      <c r="E48" s="662" t="str">
        <f>'Bestellformular Tagesmenüs'!F35</f>
        <v>A,L</v>
      </c>
      <c r="F48" s="663" t="e">
        <f>'Bestellformular Tagesmenüs'!#REF!</f>
        <v>#REF!</v>
      </c>
      <c r="G48" s="272">
        <f>'Bestellformular Tagesmenüs'!I35</f>
        <v>0</v>
      </c>
      <c r="H48" s="453"/>
      <c r="J48" s="659"/>
      <c r="K48" s="408" t="str">
        <f t="shared" si="1"/>
        <v>Puten Cordon Bleu</v>
      </c>
      <c r="L48" s="790" t="str">
        <f t="shared" si="1"/>
        <v>mit Reis und Kartoffel</v>
      </c>
      <c r="M48" s="791"/>
      <c r="N48" s="791"/>
      <c r="O48" s="388">
        <f>'Bestellformular a la Carte'!I35</f>
        <v>0</v>
      </c>
    </row>
    <row r="49" spans="2:15" ht="15.75" customHeight="1" x14ac:dyDescent="0.2">
      <c r="B49" s="659"/>
      <c r="C49" s="273" t="str">
        <f>'Bestellformular Tagesmenüs'!D36</f>
        <v>Grillspießerl</v>
      </c>
      <c r="D49" s="664" t="str">
        <f>'Bestellformular Tagesmenüs'!E36</f>
        <v>auf Gemüse-Speckgratin und Pfefferoni-Paprika-Dip</v>
      </c>
      <c r="E49" s="665" t="str">
        <f>'Bestellformular Tagesmenüs'!F36</f>
        <v>G,M</v>
      </c>
      <c r="F49" s="666" t="e">
        <f>'Bestellformular Tagesmenüs'!#REF!</f>
        <v>#REF!</v>
      </c>
      <c r="G49" s="274">
        <f>'Bestellformular Tagesmenüs'!I36</f>
        <v>0</v>
      </c>
      <c r="H49" s="453"/>
      <c r="J49" s="659"/>
      <c r="K49" s="340" t="str">
        <f t="shared" si="1"/>
        <v>Spaghetti</v>
      </c>
      <c r="L49" s="786" t="str">
        <f t="shared" si="1"/>
        <v>mit Tomatensoße</v>
      </c>
      <c r="M49" s="787"/>
      <c r="N49" s="787"/>
      <c r="O49" s="390">
        <f>'Bestellformular a la Carte'!I36</f>
        <v>0</v>
      </c>
    </row>
    <row r="50" spans="2:15" ht="15.75" customHeight="1" x14ac:dyDescent="0.2">
      <c r="B50" s="659"/>
      <c r="C50" s="271" t="str">
        <f>'Bestellformular Tagesmenüs'!D37</f>
        <v>Käse-Bärlauchrahmspätzle</v>
      </c>
      <c r="D50" s="661" t="str">
        <f>'Bestellformular Tagesmenüs'!E37</f>
        <v>mit Erbsen und Karotten</v>
      </c>
      <c r="E50" s="662" t="str">
        <f>'Bestellformular Tagesmenüs'!F37</f>
        <v>A,C,G</v>
      </c>
      <c r="F50" s="663" t="e">
        <f>'Bestellformular Tagesmenüs'!#REF!</f>
        <v>#REF!</v>
      </c>
      <c r="G50" s="272">
        <f>'Bestellformular Tagesmenüs'!I37</f>
        <v>0</v>
      </c>
      <c r="H50" s="453"/>
      <c r="J50" s="659"/>
      <c r="K50" s="408" t="str">
        <f t="shared" si="1"/>
        <v>Forelle "Müllerin" ( entgrätet )</v>
      </c>
      <c r="L50" s="790" t="str">
        <f t="shared" si="1"/>
        <v>mit Petersilienerdäpfel, Mandelbutter und kleinem Blattsalat</v>
      </c>
      <c r="M50" s="791"/>
      <c r="N50" s="791"/>
      <c r="O50" s="388">
        <f>'Bestellformular a la Carte'!I37</f>
        <v>0</v>
      </c>
    </row>
    <row r="51" spans="2:15" ht="15.75" customHeight="1" x14ac:dyDescent="0.2">
      <c r="B51" s="659"/>
      <c r="C51" s="273" t="str">
        <f>'Bestellformular Tagesmenüs'!D38</f>
        <v>Lunchtime-Salad</v>
      </c>
      <c r="D51" s="664" t="str">
        <f>'Bestellformular Tagesmenüs'!E38</f>
        <v>Bärlauch-Kaspressknödel mit Vogerl-Raukesalat und Radieserl</v>
      </c>
      <c r="E51" s="665" t="str">
        <f>'Bestellformular Tagesmenüs'!F38</f>
        <v>A,C,G</v>
      </c>
      <c r="F51" s="666" t="e">
        <f>'Bestellformular Tagesmenüs'!#REF!</f>
        <v>#REF!</v>
      </c>
      <c r="G51" s="274">
        <f>'Bestellformular Tagesmenüs'!I38</f>
        <v>0</v>
      </c>
      <c r="H51" s="453"/>
      <c r="J51" s="659"/>
      <c r="K51" s="340" t="str">
        <f t="shared" si="1"/>
        <v>1/2 Wiener Backhenderl</v>
      </c>
      <c r="L51" s="786" t="str">
        <f t="shared" si="1"/>
        <v>mit Vogerl-Erdäpfelslat und Kernöldressing</v>
      </c>
      <c r="M51" s="787"/>
      <c r="N51" s="787"/>
      <c r="O51" s="390">
        <f>'Bestellformular a la Carte'!I38</f>
        <v>0</v>
      </c>
    </row>
    <row r="52" spans="2:15" ht="15.75" customHeight="1" thickBot="1" x14ac:dyDescent="0.25">
      <c r="B52" s="660"/>
      <c r="C52" s="282" t="str">
        <f>'Bestellformular Tagesmenüs'!D39</f>
        <v xml:space="preserve">Bunter Blattsalat </v>
      </c>
      <c r="D52" s="669" t="str">
        <f>'Bestellformular Tagesmenüs'!E39</f>
        <v>mit Hausmarinade</v>
      </c>
      <c r="E52" s="670" t="str">
        <f>'Bestellformular Tagesmenüs'!F39</f>
        <v>.</v>
      </c>
      <c r="F52" s="671" t="e">
        <f>'Bestellformular Tagesmenüs'!#REF!</f>
        <v>#REF!</v>
      </c>
      <c r="G52" s="275">
        <f>'Bestellformular Tagesmenüs'!I39</f>
        <v>0</v>
      </c>
      <c r="H52" s="453"/>
      <c r="J52" s="659"/>
      <c r="K52" s="340" t="str">
        <f t="shared" si="1"/>
        <v>Hausgemachter Kaiserschmarren</v>
      </c>
      <c r="L52" s="786" t="str">
        <f t="shared" si="1"/>
        <v>mit Zwetschkenröster</v>
      </c>
      <c r="M52" s="787"/>
      <c r="N52" s="787"/>
      <c r="O52" s="390">
        <f>'Bestellformular a la Carte'!I39</f>
        <v>0</v>
      </c>
    </row>
    <row r="53" spans="2:15" ht="15.75" customHeight="1" x14ac:dyDescent="0.2">
      <c r="B53" s="679">
        <f>'Bestellformular Tagesmenüs'!B40</f>
        <v>43902</v>
      </c>
      <c r="C53" s="276" t="str">
        <f>'Bestellformular Tagesmenüs'!D40</f>
        <v>Liptaueraufstrich</v>
      </c>
      <c r="D53" s="682" t="str">
        <f>'Bestellformular Tagesmenüs'!E40</f>
        <v>mit Kornspitz</v>
      </c>
      <c r="E53" s="683" t="str">
        <f>'Bestellformular Tagesmenüs'!F40</f>
        <v>A,G</v>
      </c>
      <c r="F53" s="684" t="e">
        <f>'Bestellformular Tagesmenüs'!#REF!</f>
        <v>#REF!</v>
      </c>
      <c r="G53" s="277">
        <f>'Bestellformular Tagesmenüs'!I40</f>
        <v>0</v>
      </c>
      <c r="H53" s="453"/>
      <c r="J53" s="659"/>
      <c r="K53" s="408" t="str">
        <f t="shared" si="1"/>
        <v>Erfrischender Früchte Punch</v>
      </c>
      <c r="L53" s="639" t="str">
        <f t="shared" si="1"/>
        <v>vegetarisch, glutenfrei, vegan, laktosefrei, 250 ml</v>
      </c>
      <c r="M53" s="640"/>
      <c r="N53" s="640"/>
      <c r="O53" s="388">
        <f>'Bestellformular a la Carte'!I40</f>
        <v>0</v>
      </c>
    </row>
    <row r="54" spans="2:15" ht="15.75" customHeight="1" x14ac:dyDescent="0.2">
      <c r="B54" s="680"/>
      <c r="C54" s="271" t="str">
        <f>'Bestellformular Tagesmenüs'!D41</f>
        <v>Bärlauchrahmsuppe</v>
      </c>
      <c r="D54" s="661" t="str">
        <f>'Bestellformular Tagesmenüs'!E41</f>
        <v>.</v>
      </c>
      <c r="E54" s="662" t="str">
        <f>'Bestellformular Tagesmenüs'!F41</f>
        <v>A,G,O</v>
      </c>
      <c r="F54" s="663" t="e">
        <f>'Bestellformular Tagesmenüs'!#REF!</f>
        <v>#REF!</v>
      </c>
      <c r="G54" s="272">
        <f>'Bestellformular Tagesmenüs'!I41</f>
        <v>0</v>
      </c>
      <c r="H54" s="453"/>
      <c r="J54" s="659"/>
      <c r="K54" s="340" t="str">
        <f t="shared" si="1"/>
        <v>Melonen-Bananensmoothie</v>
      </c>
      <c r="L54" s="786" t="str">
        <f t="shared" si="1"/>
        <v>vegetarisch, glutenfrei, laktosefrei 250 ml</v>
      </c>
      <c r="M54" s="787"/>
      <c r="N54" s="787"/>
      <c r="O54" s="390">
        <f>'Bestellformular a la Carte'!I41</f>
        <v>0</v>
      </c>
    </row>
    <row r="55" spans="2:15" ht="15.75" customHeight="1" thickBot="1" x14ac:dyDescent="0.25">
      <c r="B55" s="680"/>
      <c r="C55" s="273" t="str">
        <f>'Bestellformular Tagesmenüs'!D42</f>
        <v>Pariser Schnitzel</v>
      </c>
      <c r="D55" s="664" t="str">
        <f>'Bestellformular Tagesmenüs'!E42</f>
        <v>mit Reis, Kartofferl und Preiselbeeren</v>
      </c>
      <c r="E55" s="665" t="str">
        <f>'Bestellformular Tagesmenüs'!F42</f>
        <v>A,C,G</v>
      </c>
      <c r="F55" s="666" t="e">
        <f>'Bestellformular Tagesmenüs'!#REF!</f>
        <v>#REF!</v>
      </c>
      <c r="G55" s="274">
        <f>'Bestellformular Tagesmenüs'!I42</f>
        <v>0</v>
      </c>
      <c r="H55" s="453"/>
      <c r="J55" s="660"/>
      <c r="K55" s="391" t="str">
        <f t="shared" si="1"/>
        <v>Hafer-Beerensmoothie</v>
      </c>
      <c r="L55" s="788" t="str">
        <f t="shared" si="1"/>
        <v>vegetarisch, vegan, 250 ml</v>
      </c>
      <c r="M55" s="789"/>
      <c r="N55" s="789"/>
      <c r="O55" s="392">
        <f>'Bestellformular a la Carte'!I42</f>
        <v>0</v>
      </c>
    </row>
    <row r="56" spans="2:15" ht="15.75" customHeight="1" x14ac:dyDescent="0.2">
      <c r="B56" s="680"/>
      <c r="C56" s="271" t="str">
        <f>'Bestellformular Tagesmenüs'!D43</f>
        <v>BBQ Ripperl</v>
      </c>
      <c r="D56" s="661" t="str">
        <f>'Bestellformular Tagesmenüs'!E43</f>
        <v>mit Bratkartoffeln, Zwiebeln, Knoblauch&amp;Cocktail-Dip</v>
      </c>
      <c r="E56" s="662" t="str">
        <f>'Bestellformular Tagesmenüs'!F43</f>
        <v>A,C,G,M</v>
      </c>
      <c r="F56" s="663" t="e">
        <f>'Bestellformular Tagesmenüs'!#REF!</f>
        <v>#REF!</v>
      </c>
      <c r="G56" s="272">
        <f>'Bestellformular Tagesmenüs'!I43</f>
        <v>0</v>
      </c>
      <c r="H56" s="453"/>
      <c r="J56" s="792">
        <f>'Bestellformular Tagesmenüs'!B40</f>
        <v>43902</v>
      </c>
      <c r="K56" s="417" t="str">
        <f t="shared" ref="K56:L67" si="2">K20</f>
        <v>Knoblauchrahmsuppe</v>
      </c>
      <c r="L56" s="798" t="str">
        <f t="shared" si="2"/>
        <v>mit Schinkenstreifen und Brotschnitt`l</v>
      </c>
      <c r="M56" s="799"/>
      <c r="N56" s="799"/>
      <c r="O56" s="469">
        <f>'Bestellformular a la Carte'!I43</f>
        <v>0</v>
      </c>
    </row>
    <row r="57" spans="2:15" ht="15.75" customHeight="1" x14ac:dyDescent="0.2">
      <c r="B57" s="680"/>
      <c r="C57" s="273" t="str">
        <f>'Bestellformular Tagesmenüs'!D44</f>
        <v>Buttermilch-Schmarren</v>
      </c>
      <c r="D57" s="664" t="str">
        <f>'Bestellformular Tagesmenüs'!E44</f>
        <v>mit Heidelbeer-Ragout</v>
      </c>
      <c r="E57" s="665" t="str">
        <f>'Bestellformular Tagesmenüs'!F44</f>
        <v>A,C,G</v>
      </c>
      <c r="F57" s="666" t="e">
        <f>'Bestellformular Tagesmenüs'!#REF!</f>
        <v>#REF!</v>
      </c>
      <c r="G57" s="274">
        <f>'Bestellformular Tagesmenüs'!I44</f>
        <v>0</v>
      </c>
      <c r="H57" s="453"/>
      <c r="J57" s="793"/>
      <c r="K57" s="340" t="str">
        <f t="shared" si="2"/>
        <v>Gebackene Champignons</v>
      </c>
      <c r="L57" s="786" t="str">
        <f t="shared" si="2"/>
        <v>mit Sauce Tartar</v>
      </c>
      <c r="M57" s="787"/>
      <c r="N57" s="787"/>
      <c r="O57" s="390">
        <f>'Bestellformular a la Carte'!I44</f>
        <v>0</v>
      </c>
    </row>
    <row r="58" spans="2:15" ht="15.75" customHeight="1" x14ac:dyDescent="0.2">
      <c r="B58" s="680"/>
      <c r="C58" s="271" t="str">
        <f>'Bestellformular Tagesmenüs'!D45</f>
        <v>French-Toast-Cordon-bleu</v>
      </c>
      <c r="D58" s="661" t="str">
        <f>'Bestellformular Tagesmenüs'!E45</f>
        <v>mit Gurkensalat</v>
      </c>
      <c r="E58" s="662" t="str">
        <f>'Bestellformular Tagesmenüs'!F45</f>
        <v>C,A,G</v>
      </c>
      <c r="F58" s="663" t="e">
        <f>'Bestellformular Tagesmenüs'!#REF!</f>
        <v>#REF!</v>
      </c>
      <c r="G58" s="272">
        <f>'Bestellformular Tagesmenüs'!I45</f>
        <v>0</v>
      </c>
      <c r="H58" s="453"/>
      <c r="J58" s="793"/>
      <c r="K58" s="408" t="str">
        <f t="shared" si="2"/>
        <v>Salat "Tokio"</v>
      </c>
      <c r="L58" s="790" t="str">
        <f t="shared" si="2"/>
        <v>Hühnerbrust im Sesammantel auf Glasnudel-Blattsalat und Smoothie</v>
      </c>
      <c r="M58" s="791"/>
      <c r="N58" s="791"/>
      <c r="O58" s="388">
        <f>'Bestellformular a la Carte'!I45</f>
        <v>0</v>
      </c>
    </row>
    <row r="59" spans="2:15" ht="15.75" customHeight="1" x14ac:dyDescent="0.2">
      <c r="B59" s="680"/>
      <c r="C59" s="273" t="str">
        <f>'Bestellformular Tagesmenüs'!D46</f>
        <v>Vegane Kidneybohnen-Laberl</v>
      </c>
      <c r="D59" s="664" t="str">
        <f>'Bestellformular Tagesmenüs'!E46</f>
        <v>mit Erdäpfel-Bärlauchsalat</v>
      </c>
      <c r="E59" s="665" t="str">
        <f>'Bestellformular Tagesmenüs'!F46</f>
        <v>M,A,F</v>
      </c>
      <c r="F59" s="666" t="e">
        <f>'Bestellformular Tagesmenüs'!#REF!</f>
        <v>#REF!</v>
      </c>
      <c r="G59" s="274">
        <f>'Bestellformular Tagesmenüs'!I46</f>
        <v>0</v>
      </c>
      <c r="H59" s="453"/>
      <c r="J59" s="793"/>
      <c r="K59" s="340" t="str">
        <f t="shared" si="2"/>
        <v>Flaumige Spinatknödel</v>
      </c>
      <c r="L59" s="786" t="str">
        <f t="shared" si="2"/>
        <v>auf Tomaten-Basilikumragout</v>
      </c>
      <c r="M59" s="787"/>
      <c r="N59" s="787"/>
      <c r="O59" s="390">
        <f>'Bestellformular a la Carte'!I46</f>
        <v>0</v>
      </c>
    </row>
    <row r="60" spans="2:15" ht="15.75" customHeight="1" x14ac:dyDescent="0.2">
      <c r="B60" s="680"/>
      <c r="C60" s="271" t="str">
        <f>'Bestellformular Tagesmenüs'!D47</f>
        <v xml:space="preserve">gebratene Hühnerbrust </v>
      </c>
      <c r="D60" s="661" t="str">
        <f>'Bestellformular Tagesmenüs'!E47</f>
        <v>mit Parmesankruste und Brokkolirahmnudeln</v>
      </c>
      <c r="E60" s="662" t="str">
        <f>'Bestellformular Tagesmenüs'!F47</f>
        <v>A,C,G,O,M</v>
      </c>
      <c r="F60" s="663" t="e">
        <f>'Bestellformular Tagesmenüs'!#REF!</f>
        <v>#REF!</v>
      </c>
      <c r="G60" s="272">
        <f>'Bestellformular Tagesmenüs'!I47</f>
        <v>0</v>
      </c>
      <c r="H60" s="453"/>
      <c r="J60" s="793"/>
      <c r="K60" s="408" t="str">
        <f t="shared" si="2"/>
        <v>Puten Cordon Bleu</v>
      </c>
      <c r="L60" s="790" t="str">
        <f t="shared" si="2"/>
        <v>mit Reis und Kartoffel</v>
      </c>
      <c r="M60" s="791"/>
      <c r="N60" s="791"/>
      <c r="O60" s="388">
        <f>'Bestellformular a la Carte'!I47</f>
        <v>0</v>
      </c>
    </row>
    <row r="61" spans="2:15" ht="15.75" customHeight="1" x14ac:dyDescent="0.2">
      <c r="B61" s="680"/>
      <c r="C61" s="273" t="str">
        <f>'Bestellformular Tagesmenüs'!D48</f>
        <v>hausgemachter Mandelschmarren</v>
      </c>
      <c r="D61" s="664" t="str">
        <f>'Bestellformular Tagesmenüs'!E48</f>
        <v>mit Zwetschkenröster</v>
      </c>
      <c r="E61" s="665" t="str">
        <f>'Bestellformular Tagesmenüs'!F48</f>
        <v>A,C,G</v>
      </c>
      <c r="F61" s="666" t="e">
        <f>'Bestellformular Tagesmenüs'!#REF!</f>
        <v>#REF!</v>
      </c>
      <c r="G61" s="274">
        <f>'Bestellformular Tagesmenüs'!I48</f>
        <v>0</v>
      </c>
      <c r="H61" s="453"/>
      <c r="J61" s="793"/>
      <c r="K61" s="340" t="str">
        <f t="shared" si="2"/>
        <v>Spaghetti</v>
      </c>
      <c r="L61" s="786" t="str">
        <f t="shared" si="2"/>
        <v>mit Tomatensoße</v>
      </c>
      <c r="M61" s="787"/>
      <c r="N61" s="787"/>
      <c r="O61" s="390">
        <f>'Bestellformular a la Carte'!I48</f>
        <v>0</v>
      </c>
    </row>
    <row r="62" spans="2:15" ht="15.75" customHeight="1" x14ac:dyDescent="0.2">
      <c r="B62" s="680"/>
      <c r="C62" s="271" t="str">
        <f>'Bestellformular Tagesmenüs'!D49</f>
        <v>Lunchtime-Salad</v>
      </c>
      <c r="D62" s="661" t="str">
        <f>'Bestellformular Tagesmenüs'!E49</f>
        <v>Wildkräutersalat mit gebratenen Hühnerstreifen, Rohkost, Ei und Knoblauchdressing</v>
      </c>
      <c r="E62" s="662" t="str">
        <f>'Bestellformular Tagesmenüs'!F49</f>
        <v>C,G</v>
      </c>
      <c r="F62" s="663" t="e">
        <f>'Bestellformular Tagesmenüs'!#REF!</f>
        <v>#REF!</v>
      </c>
      <c r="G62" s="272">
        <f>'Bestellformular Tagesmenüs'!I49</f>
        <v>0</v>
      </c>
      <c r="H62" s="453"/>
      <c r="J62" s="793"/>
      <c r="K62" s="408" t="str">
        <f t="shared" si="2"/>
        <v>Forelle "Müllerin" ( entgrätet )</v>
      </c>
      <c r="L62" s="800" t="str">
        <f t="shared" si="2"/>
        <v>mit Petersilienerdäpfel, Mandelbutter und kleinem Blattsalat</v>
      </c>
      <c r="M62" s="801"/>
      <c r="N62" s="801"/>
      <c r="O62" s="388">
        <f>'Bestellformular a la Carte'!I49</f>
        <v>0</v>
      </c>
    </row>
    <row r="63" spans="2:15" ht="15.75" customHeight="1" thickBot="1" x14ac:dyDescent="0.25">
      <c r="B63" s="681"/>
      <c r="C63" s="278" t="str">
        <f>'Bestellformular Tagesmenüs'!D50</f>
        <v xml:space="preserve">Bunter Blattsalat </v>
      </c>
      <c r="D63" s="672" t="str">
        <f>'Bestellformular Tagesmenüs'!E50</f>
        <v>mit Hausmarinade</v>
      </c>
      <c r="E63" s="673" t="str">
        <f>'Bestellformular Tagesmenüs'!F50</f>
        <v>.</v>
      </c>
      <c r="F63" s="674" t="e">
        <f>'Bestellformular Tagesmenüs'!#REF!</f>
        <v>#REF!</v>
      </c>
      <c r="G63" s="279">
        <f>'Bestellformular Tagesmenüs'!I50</f>
        <v>0</v>
      </c>
      <c r="H63" s="453"/>
      <c r="J63" s="793"/>
      <c r="K63" s="340" t="str">
        <f t="shared" si="2"/>
        <v>1/2 Wiener Backhenderl</v>
      </c>
      <c r="L63" s="786" t="str">
        <f t="shared" si="2"/>
        <v>mit Vogerl-Erdäpfelslat und Kernöldressing</v>
      </c>
      <c r="M63" s="787"/>
      <c r="N63" s="787"/>
      <c r="O63" s="390">
        <f>'Bestellformular a la Carte'!I50</f>
        <v>0</v>
      </c>
    </row>
    <row r="64" spans="2:15" ht="15.75" customHeight="1" x14ac:dyDescent="0.2">
      <c r="B64" s="795">
        <f>'Bestellformular Tagesmenüs'!B51</f>
        <v>43903</v>
      </c>
      <c r="C64" s="614" t="str">
        <f>'Bestellformular Tagesmenüs'!D56</f>
        <v>Liptaueraufstrich</v>
      </c>
      <c r="D64" s="805" t="str">
        <f>'Bestellformular Tagesmenüs'!E56</f>
        <v>mit Kornspitz</v>
      </c>
      <c r="E64" s="806" t="str">
        <f>'Bestellformular Tagesmenüs'!F56</f>
        <v>A,G</v>
      </c>
      <c r="F64" s="807" t="e">
        <f>'Bestellformular Tagesmenüs'!#REF!</f>
        <v>#REF!</v>
      </c>
      <c r="G64" s="615">
        <f>'Bestellformular Tagesmenüs'!I56</f>
        <v>0</v>
      </c>
      <c r="H64" s="453"/>
      <c r="J64" s="793"/>
      <c r="K64" s="340" t="str">
        <f t="shared" si="2"/>
        <v>Hausgemachter Kaiserschmarren</v>
      </c>
      <c r="L64" s="786" t="str">
        <f t="shared" si="2"/>
        <v>mit Zwetschkenröster</v>
      </c>
      <c r="M64" s="787"/>
      <c r="N64" s="787"/>
      <c r="O64" s="390">
        <f>'Bestellformular a la Carte'!I51</f>
        <v>0</v>
      </c>
    </row>
    <row r="65" spans="2:16" ht="15" customHeight="1" x14ac:dyDescent="0.2">
      <c r="B65" s="796"/>
      <c r="C65" s="614" t="str">
        <f>'Bestellformular Tagesmenüs'!D57</f>
        <v>Bärlauchrahmsuppe</v>
      </c>
      <c r="D65" s="805" t="str">
        <f>'Bestellformular Tagesmenüs'!E57</f>
        <v>.</v>
      </c>
      <c r="E65" s="806" t="str">
        <f>'Bestellformular Tagesmenüs'!F57</f>
        <v>A,G,O</v>
      </c>
      <c r="F65" s="807" t="e">
        <f>'Bestellformular Tagesmenüs'!#REF!</f>
        <v>#REF!</v>
      </c>
      <c r="G65" s="615">
        <f>'Bestellformular Tagesmenüs'!I57</f>
        <v>0</v>
      </c>
      <c r="H65" s="453"/>
      <c r="J65" s="793"/>
      <c r="K65" s="408" t="str">
        <f t="shared" si="2"/>
        <v>Erfrischender Früchte Punch</v>
      </c>
      <c r="L65" s="639" t="str">
        <f t="shared" si="2"/>
        <v>vegetarisch, glutenfrei, vegan, laktosefrei, 250 ml</v>
      </c>
      <c r="M65" s="640"/>
      <c r="N65" s="640"/>
      <c r="O65" s="388">
        <f>'Bestellformular a la Carte'!I62</f>
        <v>0</v>
      </c>
    </row>
    <row r="66" spans="2:16" ht="15" customHeight="1" x14ac:dyDescent="0.2">
      <c r="B66" s="796"/>
      <c r="C66" s="614" t="str">
        <f>'Bestellformular Tagesmenüs'!D58</f>
        <v>Pariser Schnitzel</v>
      </c>
      <c r="D66" s="805" t="str">
        <f>'Bestellformular Tagesmenüs'!E58</f>
        <v>mit Reis, Kartofferl und Preiselbeeren</v>
      </c>
      <c r="E66" s="806" t="str">
        <f>'Bestellformular Tagesmenüs'!F58</f>
        <v>A,C,G</v>
      </c>
      <c r="F66" s="807" t="e">
        <f>'Bestellformular Tagesmenüs'!#REF!</f>
        <v>#REF!</v>
      </c>
      <c r="G66" s="615">
        <f>'Bestellformular Tagesmenüs'!I58</f>
        <v>0</v>
      </c>
      <c r="H66" s="453"/>
      <c r="J66" s="793"/>
      <c r="K66" s="340" t="str">
        <f t="shared" si="2"/>
        <v>Melonen-Bananensmoothie</v>
      </c>
      <c r="L66" s="786" t="str">
        <f t="shared" si="2"/>
        <v>vegetarisch, glutenfrei, laktosefrei 250 ml</v>
      </c>
      <c r="M66" s="787"/>
      <c r="N66" s="787"/>
      <c r="O66" s="390">
        <f>'Bestellformular a la Carte'!I62</f>
        <v>0</v>
      </c>
    </row>
    <row r="67" spans="2:16" ht="15.75" customHeight="1" thickBot="1" x14ac:dyDescent="0.25">
      <c r="B67" s="796"/>
      <c r="C67" s="614" t="str">
        <f>'Bestellformular Tagesmenüs'!D59</f>
        <v>BBQ Ripperl</v>
      </c>
      <c r="D67" s="805" t="str">
        <f>'Bestellformular Tagesmenüs'!E59</f>
        <v>mit Bratkartoffeln, Zwiebeln, Knoblauch&amp;Cocktail-Dip</v>
      </c>
      <c r="E67" s="806" t="str">
        <f>'Bestellformular Tagesmenüs'!F59</f>
        <v>A,C,G,M</v>
      </c>
      <c r="F67" s="807" t="e">
        <f>'Bestellformular Tagesmenüs'!#REF!</f>
        <v>#REF!</v>
      </c>
      <c r="G67" s="615">
        <f>'Bestellformular Tagesmenüs'!I59</f>
        <v>0</v>
      </c>
      <c r="H67" s="453"/>
      <c r="J67" s="794"/>
      <c r="K67" s="391" t="str">
        <f t="shared" si="2"/>
        <v>Hafer-Beerensmoothie</v>
      </c>
      <c r="L67" s="788" t="str">
        <f t="shared" si="2"/>
        <v>vegetarisch, vegan, 250 ml</v>
      </c>
      <c r="M67" s="789"/>
      <c r="N67" s="789"/>
      <c r="O67" s="392">
        <f>'Bestellformular a la Carte'!I63</f>
        <v>0</v>
      </c>
    </row>
    <row r="68" spans="2:16" ht="16.5" customHeight="1" thickBot="1" x14ac:dyDescent="0.25">
      <c r="B68" s="796"/>
      <c r="C68" s="614" t="str">
        <f>'Bestellformular Tagesmenüs'!D60</f>
        <v>Buttermilch-Schmarren</v>
      </c>
      <c r="D68" s="805" t="str">
        <f>'Bestellformular Tagesmenüs'!E60</f>
        <v>mit Heidelbeer-Ragout</v>
      </c>
      <c r="E68" s="806" t="str">
        <f>'Bestellformular Tagesmenüs'!F60</f>
        <v>A,C,G</v>
      </c>
      <c r="F68" s="807" t="e">
        <f>'Bestellformular Tagesmenüs'!#REF!</f>
        <v>#REF!</v>
      </c>
      <c r="G68" s="615">
        <f>'Bestellformular Tagesmenüs'!I60</f>
        <v>0</v>
      </c>
      <c r="H68" s="453"/>
      <c r="J68" s="383"/>
      <c r="K68" s="383"/>
      <c r="L68" s="425" t="s">
        <v>61</v>
      </c>
      <c r="M68" s="426"/>
      <c r="N68" s="427"/>
      <c r="O68" s="470">
        <f>'Bestellformular a la Carte'!I64</f>
        <v>0</v>
      </c>
    </row>
    <row r="69" spans="2:16" ht="16.5" thickBot="1" x14ac:dyDescent="0.25">
      <c r="B69" s="797"/>
      <c r="C69" s="616" t="str">
        <f>'Bestellformular Tagesmenüs'!D61</f>
        <v xml:space="preserve">Bunter Blattsalat </v>
      </c>
      <c r="D69" s="808" t="str">
        <f>'Bestellformular Tagesmenüs'!E61</f>
        <v>mit Hausmarinade</v>
      </c>
      <c r="E69" s="809" t="str">
        <f>'Bestellformular Tagesmenüs'!F61</f>
        <v>.</v>
      </c>
      <c r="F69" s="810" t="e">
        <f>'Bestellformular Tagesmenüs'!#REF!</f>
        <v>#REF!</v>
      </c>
      <c r="G69" s="615">
        <f>'Bestellformular Tagesmenüs'!I61</f>
        <v>0</v>
      </c>
      <c r="H69" s="453"/>
      <c r="J69" s="402" t="s">
        <v>59</v>
      </c>
      <c r="K69" s="376"/>
      <c r="L69" s="653"/>
      <c r="M69" s="653"/>
      <c r="N69" s="653"/>
      <c r="O69" s="409"/>
      <c r="P69" s="453"/>
    </row>
    <row r="70" spans="2:16" ht="16.5" thickBot="1" x14ac:dyDescent="0.25">
      <c r="B70" s="283"/>
      <c r="C70" s="283"/>
      <c r="D70" s="685" t="s">
        <v>61</v>
      </c>
      <c r="E70" s="686"/>
      <c r="F70" s="687"/>
      <c r="G70" s="284">
        <f>SUM(G20:G69)</f>
        <v>0</v>
      </c>
      <c r="H70" s="453"/>
      <c r="J70" s="376"/>
      <c r="K70" s="378"/>
      <c r="L70" s="654"/>
      <c r="M70" s="654"/>
      <c r="N70" s="654"/>
      <c r="O70" s="409"/>
    </row>
    <row r="71" spans="2:16" ht="15.75" x14ac:dyDescent="0.2">
      <c r="B71" s="285" t="s">
        <v>59</v>
      </c>
      <c r="C71" s="283"/>
      <c r="D71" s="283"/>
      <c r="E71" s="286"/>
      <c r="F71" s="287"/>
      <c r="G71" s="283"/>
      <c r="H71" s="453"/>
      <c r="J71" s="376" t="s">
        <v>19</v>
      </c>
      <c r="K71" s="376"/>
      <c r="L71" s="649"/>
      <c r="M71" s="649"/>
      <c r="N71" s="649"/>
      <c r="O71" s="409"/>
    </row>
    <row r="72" spans="2:16" ht="15.75" x14ac:dyDescent="0.2">
      <c r="B72" s="260"/>
      <c r="C72" s="283"/>
      <c r="D72" s="283"/>
      <c r="E72" s="286"/>
      <c r="F72" s="287"/>
      <c r="G72" s="283"/>
      <c r="H72" s="453"/>
      <c r="J72" s="405" t="s">
        <v>32</v>
      </c>
      <c r="K72" s="378"/>
      <c r="L72" s="650"/>
      <c r="M72" s="650"/>
      <c r="N72" s="650"/>
      <c r="O72" s="411"/>
    </row>
    <row r="73" spans="2:16" ht="15.75" x14ac:dyDescent="0.2">
      <c r="B73" s="260" t="s">
        <v>19</v>
      </c>
      <c r="C73" s="283"/>
      <c r="D73" s="283"/>
      <c r="E73" s="283"/>
      <c r="F73" s="283"/>
      <c r="G73" s="283"/>
      <c r="H73" s="453"/>
      <c r="J73" s="406" t="s">
        <v>33</v>
      </c>
      <c r="K73" s="400"/>
      <c r="L73" s="410"/>
      <c r="M73" s="410"/>
      <c r="N73" s="410"/>
      <c r="O73" s="412"/>
    </row>
    <row r="74" spans="2:16" ht="15.75" customHeight="1" x14ac:dyDescent="0.2">
      <c r="B74" s="288" t="s">
        <v>32</v>
      </c>
      <c r="C74" s="283"/>
      <c r="D74" s="283"/>
      <c r="E74" s="286"/>
      <c r="F74" s="287"/>
      <c r="G74" s="283"/>
      <c r="H74" s="453"/>
      <c r="J74" s="406" t="s">
        <v>34</v>
      </c>
      <c r="K74" s="406"/>
      <c r="L74" s="400"/>
      <c r="M74" s="403"/>
      <c r="N74" s="404"/>
      <c r="O74" s="400"/>
    </row>
    <row r="75" spans="2:16" ht="15.75" x14ac:dyDescent="0.2">
      <c r="B75" s="289" t="s">
        <v>33</v>
      </c>
      <c r="C75" s="283"/>
      <c r="D75" s="283"/>
      <c r="E75" s="286"/>
      <c r="F75" s="287"/>
      <c r="G75" s="283"/>
      <c r="H75" s="463"/>
      <c r="J75" s="406" t="s">
        <v>35</v>
      </c>
      <c r="K75" s="406"/>
      <c r="L75" s="400"/>
      <c r="M75" s="403"/>
      <c r="N75" s="404"/>
      <c r="O75" s="400"/>
    </row>
    <row r="76" spans="2:16" ht="15" x14ac:dyDescent="0.2">
      <c r="B76" s="289" t="s">
        <v>34</v>
      </c>
      <c r="C76" s="283"/>
      <c r="D76" s="283"/>
      <c r="E76" s="286"/>
      <c r="F76" s="287"/>
      <c r="G76" s="283"/>
      <c r="H76" s="464"/>
      <c r="K76" s="406"/>
      <c r="L76" s="400"/>
      <c r="M76" s="403"/>
      <c r="N76" s="404"/>
      <c r="O76" s="400"/>
    </row>
    <row r="77" spans="2:16" ht="15" x14ac:dyDescent="0.2">
      <c r="B77" s="289" t="s">
        <v>35</v>
      </c>
      <c r="C77" s="283"/>
      <c r="D77" s="283"/>
      <c r="E77" s="286"/>
      <c r="F77" s="287"/>
      <c r="G77" s="283"/>
      <c r="H77" s="464"/>
      <c r="J77" s="400"/>
      <c r="K77" s="400"/>
      <c r="L77" s="400"/>
      <c r="M77" s="403"/>
      <c r="N77" s="404"/>
      <c r="O77" s="400"/>
    </row>
    <row r="78" spans="2:16" ht="15" x14ac:dyDescent="0.2">
      <c r="B78" s="283"/>
      <c r="C78" s="283"/>
      <c r="D78" s="283"/>
      <c r="E78" s="286"/>
      <c r="F78" s="287"/>
      <c r="G78" s="283"/>
      <c r="H78" s="464"/>
      <c r="J78" s="400"/>
      <c r="K78" s="400"/>
      <c r="L78" s="400"/>
      <c r="M78" s="403"/>
      <c r="N78" s="404"/>
      <c r="O78" s="400"/>
    </row>
    <row r="79" spans="2:16" ht="15.75" x14ac:dyDescent="0.25">
      <c r="B79" s="283"/>
      <c r="C79" s="283"/>
      <c r="D79" s="290" t="s">
        <v>62</v>
      </c>
      <c r="E79" s="286"/>
      <c r="F79" s="287"/>
      <c r="G79" s="283"/>
      <c r="H79" s="464"/>
      <c r="J79" s="400"/>
      <c r="K79" s="400"/>
      <c r="L79" s="400"/>
      <c r="M79" s="403"/>
      <c r="N79" s="404"/>
      <c r="O79" s="400"/>
    </row>
    <row r="80" spans="2:16" ht="15.75" x14ac:dyDescent="0.25">
      <c r="H80" s="464"/>
      <c r="L80" s="452"/>
      <c r="M80" s="452"/>
      <c r="N80" s="452"/>
      <c r="O80" s="452"/>
    </row>
    <row r="81" spans="2:17" ht="15" customHeight="1" x14ac:dyDescent="0.25">
      <c r="B81" s="37"/>
      <c r="H81" s="464"/>
      <c r="J81" s="651" t="s">
        <v>62</v>
      </c>
      <c r="K81" s="651"/>
      <c r="L81" s="651"/>
      <c r="M81" s="651"/>
      <c r="N81" s="651"/>
      <c r="O81" s="651"/>
      <c r="P81" s="651"/>
      <c r="Q81" s="651"/>
    </row>
    <row r="82" spans="2:17" ht="15" x14ac:dyDescent="0.2">
      <c r="H82" s="464"/>
    </row>
    <row r="83" spans="2:17" ht="15" x14ac:dyDescent="0.2">
      <c r="H83" s="464"/>
    </row>
    <row r="84" spans="2:17" ht="15" x14ac:dyDescent="0.2">
      <c r="H84" s="464"/>
    </row>
  </sheetData>
  <sheetProtection password="802B" sheet="1" objects="1" scenarios="1" selectLockedCells="1" selectUnlockedCells="1"/>
  <mergeCells count="144">
    <mergeCell ref="D64:F64"/>
    <mergeCell ref="D65:F65"/>
    <mergeCell ref="D66:F66"/>
    <mergeCell ref="D67:F67"/>
    <mergeCell ref="D68:F68"/>
    <mergeCell ref="D69:F69"/>
    <mergeCell ref="D49:F49"/>
    <mergeCell ref="D50:F50"/>
    <mergeCell ref="D51:F51"/>
    <mergeCell ref="D48:F48"/>
    <mergeCell ref="D52:F52"/>
    <mergeCell ref="D45:F45"/>
    <mergeCell ref="B53:B63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70:F70"/>
    <mergeCell ref="D43:F43"/>
    <mergeCell ref="D44:F44"/>
    <mergeCell ref="B7:C7"/>
    <mergeCell ref="B8:C8"/>
    <mergeCell ref="B9:C9"/>
    <mergeCell ref="B10:C10"/>
    <mergeCell ref="C15:D15"/>
    <mergeCell ref="D35:F35"/>
    <mergeCell ref="D36:F36"/>
    <mergeCell ref="D37:F37"/>
    <mergeCell ref="D46:F46"/>
    <mergeCell ref="C16:D16"/>
    <mergeCell ref="D19:F19"/>
    <mergeCell ref="D20:F20"/>
    <mergeCell ref="D33:F33"/>
    <mergeCell ref="D34:F34"/>
    <mergeCell ref="F10:G10"/>
    <mergeCell ref="F11:G11"/>
    <mergeCell ref="F12:G12"/>
    <mergeCell ref="D38:F38"/>
    <mergeCell ref="D40:F40"/>
    <mergeCell ref="D41:F41"/>
    <mergeCell ref="D23:F23"/>
    <mergeCell ref="L40:N40"/>
    <mergeCell ref="L29:N29"/>
    <mergeCell ref="L33:N33"/>
    <mergeCell ref="B20:B30"/>
    <mergeCell ref="B31:B41"/>
    <mergeCell ref="D42:F42"/>
    <mergeCell ref="J8:K8"/>
    <mergeCell ref="N8:O8"/>
    <mergeCell ref="F2:G3"/>
    <mergeCell ref="F6:G6"/>
    <mergeCell ref="D24:F24"/>
    <mergeCell ref="D25:F25"/>
    <mergeCell ref="D26:F26"/>
    <mergeCell ref="D27:F27"/>
    <mergeCell ref="D39:F39"/>
    <mergeCell ref="D29:F29"/>
    <mergeCell ref="D22:F22"/>
    <mergeCell ref="D28:F28"/>
    <mergeCell ref="D30:F30"/>
    <mergeCell ref="D31:F31"/>
    <mergeCell ref="D32:F32"/>
    <mergeCell ref="D21:F21"/>
    <mergeCell ref="B42:B52"/>
    <mergeCell ref="D47:F47"/>
    <mergeCell ref="L27:N27"/>
    <mergeCell ref="L28:N28"/>
    <mergeCell ref="L32:N32"/>
    <mergeCell ref="F7:G7"/>
    <mergeCell ref="F8:G8"/>
    <mergeCell ref="F9:G9"/>
    <mergeCell ref="J44:J55"/>
    <mergeCell ref="L44:N44"/>
    <mergeCell ref="L45:N45"/>
    <mergeCell ref="L46:N46"/>
    <mergeCell ref="L47:N47"/>
    <mergeCell ref="L48:N48"/>
    <mergeCell ref="L30:N30"/>
    <mergeCell ref="L31:N31"/>
    <mergeCell ref="J20:J31"/>
    <mergeCell ref="J32:J43"/>
    <mergeCell ref="L20:N20"/>
    <mergeCell ref="L21:N21"/>
    <mergeCell ref="L22:N22"/>
    <mergeCell ref="L23:N23"/>
    <mergeCell ref="L24:N24"/>
    <mergeCell ref="L37:N37"/>
    <mergeCell ref="L38:N38"/>
    <mergeCell ref="L39:N39"/>
    <mergeCell ref="L61:N61"/>
    <mergeCell ref="L62:N62"/>
    <mergeCell ref="L63:N63"/>
    <mergeCell ref="N2:O3"/>
    <mergeCell ref="N6:O6"/>
    <mergeCell ref="L70:N70"/>
    <mergeCell ref="L71:N71"/>
    <mergeCell ref="L65:N65"/>
    <mergeCell ref="L66:N66"/>
    <mergeCell ref="L67:N67"/>
    <mergeCell ref="N12:O12"/>
    <mergeCell ref="K15:L15"/>
    <mergeCell ref="K16:L16"/>
    <mergeCell ref="J18:K18"/>
    <mergeCell ref="L19:N19"/>
    <mergeCell ref="J9:K9"/>
    <mergeCell ref="N9:O9"/>
    <mergeCell ref="J10:K10"/>
    <mergeCell ref="N10:O10"/>
    <mergeCell ref="N11:O11"/>
    <mergeCell ref="J7:K7"/>
    <mergeCell ref="N7:O7"/>
    <mergeCell ref="L25:N25"/>
    <mergeCell ref="L26:N26"/>
    <mergeCell ref="L64:N64"/>
    <mergeCell ref="L55:N55"/>
    <mergeCell ref="L72:N72"/>
    <mergeCell ref="L34:N34"/>
    <mergeCell ref="L35:N35"/>
    <mergeCell ref="L36:N36"/>
    <mergeCell ref="J56:J67"/>
    <mergeCell ref="J81:Q81"/>
    <mergeCell ref="B64:B69"/>
    <mergeCell ref="L41:N41"/>
    <mergeCell ref="L42:N42"/>
    <mergeCell ref="L43:N43"/>
    <mergeCell ref="L53:N53"/>
    <mergeCell ref="L54:N54"/>
    <mergeCell ref="L69:N69"/>
    <mergeCell ref="L49:N49"/>
    <mergeCell ref="L50:N50"/>
    <mergeCell ref="L51:N51"/>
    <mergeCell ref="L52:N52"/>
    <mergeCell ref="L56:N56"/>
    <mergeCell ref="L57:N57"/>
    <mergeCell ref="L58:N58"/>
    <mergeCell ref="L59:N59"/>
    <mergeCell ref="L60:N60"/>
  </mergeCells>
  <pageMargins left="0.5" right="0.5" top="0.5" bottom="0.5" header="0.5" footer="0.5"/>
  <pageSetup paperSize="9" scale="61" fitToWidth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R237"/>
  <sheetViews>
    <sheetView showGridLines="0" showWhiteSpace="0" view="pageLayout" zoomScaleNormal="100" zoomScaleSheetLayoutView="100" workbookViewId="0">
      <selection activeCell="D4" sqref="D4"/>
    </sheetView>
  </sheetViews>
  <sheetFormatPr baseColWidth="10" defaultColWidth="11.42578125" defaultRowHeight="15" x14ac:dyDescent="0.25"/>
  <cols>
    <col min="1" max="1" width="3.5703125" style="482" customWidth="1"/>
    <col min="2" max="2" width="16.85546875" style="593" customWidth="1"/>
    <col min="3" max="3" width="42.28515625" style="88" bestFit="1" customWidth="1"/>
    <col min="4" max="4" width="59.42578125" style="580" bestFit="1" customWidth="1"/>
    <col min="5" max="5" width="12" style="88" bestFit="1" customWidth="1"/>
    <col min="6" max="6" width="10.28515625" style="594" customWidth="1"/>
    <col min="7" max="7" width="12.42578125" style="595" customWidth="1"/>
    <col min="8" max="8" width="6.85546875" style="471" customWidth="1"/>
    <col min="9" max="9" width="12.140625" style="596" customWidth="1"/>
    <col min="10" max="10" width="12.140625" style="586" customWidth="1"/>
    <col min="11" max="11" width="9.5703125" style="90" customWidth="1"/>
    <col min="12" max="12" width="17.42578125" style="2" customWidth="1"/>
    <col min="13" max="13" width="3.5703125" style="99" customWidth="1"/>
    <col min="14" max="14" width="9.140625" style="99" customWidth="1"/>
    <col min="15" max="174" width="11.42578125" style="482"/>
    <col min="175" max="16384" width="11.42578125" style="88"/>
  </cols>
  <sheetData>
    <row r="1" spans="1:174" x14ac:dyDescent="0.25">
      <c r="A1" s="472"/>
      <c r="B1" s="473"/>
      <c r="C1" s="474"/>
      <c r="D1" s="475"/>
      <c r="E1" s="474"/>
      <c r="F1" s="476"/>
      <c r="G1" s="477"/>
      <c r="H1" s="478"/>
      <c r="I1" s="479"/>
      <c r="J1" s="480"/>
      <c r="K1" s="481"/>
      <c r="L1" s="367"/>
    </row>
    <row r="2" spans="1:174" ht="17.25" customHeight="1" x14ac:dyDescent="0.4">
      <c r="A2" s="472"/>
      <c r="B2" s="473"/>
      <c r="C2" s="483"/>
      <c r="D2" s="484" t="s">
        <v>165</v>
      </c>
      <c r="E2" s="814" t="s">
        <v>166</v>
      </c>
      <c r="F2" s="814"/>
      <c r="G2" s="814"/>
      <c r="H2" s="814"/>
      <c r="I2" s="814"/>
      <c r="J2" s="814"/>
      <c r="K2" s="814"/>
      <c r="L2" s="814"/>
    </row>
    <row r="3" spans="1:174" ht="17.25" customHeight="1" x14ac:dyDescent="0.25">
      <c r="A3" s="472"/>
      <c r="B3" s="473"/>
      <c r="C3" s="474"/>
      <c r="D3" s="475"/>
      <c r="E3" s="814"/>
      <c r="F3" s="814"/>
      <c r="G3" s="814"/>
      <c r="H3" s="814"/>
      <c r="I3" s="814"/>
      <c r="J3" s="814"/>
      <c r="K3" s="814"/>
      <c r="L3" s="814"/>
    </row>
    <row r="4" spans="1:174" ht="17.25" customHeight="1" x14ac:dyDescent="0.25">
      <c r="A4" s="472"/>
      <c r="B4" s="473"/>
      <c r="C4" s="485"/>
      <c r="D4" s="486" t="s">
        <v>167</v>
      </c>
      <c r="E4" s="487"/>
      <c r="F4" s="488"/>
      <c r="G4" s="489"/>
      <c r="H4" s="489"/>
      <c r="I4" s="490"/>
      <c r="J4" s="491"/>
      <c r="K4" s="492"/>
      <c r="L4" s="493"/>
    </row>
    <row r="5" spans="1:174" ht="17.25" customHeight="1" x14ac:dyDescent="0.25">
      <c r="A5" s="472"/>
      <c r="B5" s="473"/>
      <c r="C5" s="474"/>
      <c r="D5" s="486" t="s">
        <v>39</v>
      </c>
      <c r="E5" s="812" t="s">
        <v>168</v>
      </c>
      <c r="F5" s="812"/>
      <c r="G5" s="812"/>
      <c r="H5" s="812"/>
      <c r="I5" s="812"/>
      <c r="J5" s="812"/>
      <c r="K5" s="812"/>
      <c r="L5" s="812"/>
    </row>
    <row r="6" spans="1:174" ht="17.25" customHeight="1" x14ac:dyDescent="0.25">
      <c r="A6" s="472"/>
      <c r="B6" s="473"/>
      <c r="C6" s="474"/>
      <c r="D6" s="486" t="s">
        <v>40</v>
      </c>
      <c r="E6" s="812" t="s">
        <v>169</v>
      </c>
      <c r="F6" s="812"/>
      <c r="G6" s="812"/>
      <c r="H6" s="812"/>
      <c r="I6" s="812"/>
      <c r="J6" s="812"/>
      <c r="K6" s="812"/>
      <c r="L6" s="812"/>
    </row>
    <row r="7" spans="1:174" ht="17.25" customHeight="1" x14ac:dyDescent="0.25">
      <c r="A7" s="472"/>
      <c r="B7" s="473"/>
      <c r="C7" s="474"/>
      <c r="D7" s="494" t="s">
        <v>26</v>
      </c>
      <c r="E7" s="812" t="s">
        <v>170</v>
      </c>
      <c r="F7" s="812"/>
      <c r="G7" s="812"/>
      <c r="H7" s="812"/>
      <c r="I7" s="812"/>
      <c r="J7" s="812"/>
      <c r="K7" s="812"/>
      <c r="L7" s="812"/>
    </row>
    <row r="8" spans="1:174" ht="17.25" customHeight="1" x14ac:dyDescent="0.25">
      <c r="A8" s="472"/>
      <c r="B8" s="473"/>
      <c r="C8" s="474"/>
      <c r="D8" s="494" t="s">
        <v>171</v>
      </c>
      <c r="E8" s="812" t="s">
        <v>172</v>
      </c>
      <c r="F8" s="812"/>
      <c r="G8" s="812"/>
      <c r="H8" s="812"/>
      <c r="I8" s="812"/>
      <c r="J8" s="812"/>
      <c r="K8" s="812"/>
      <c r="L8" s="812"/>
    </row>
    <row r="9" spans="1:174" ht="17.25" customHeight="1" x14ac:dyDescent="0.2">
      <c r="A9" s="472"/>
      <c r="B9" s="811" t="s">
        <v>173</v>
      </c>
      <c r="C9" s="811"/>
      <c r="D9" s="494" t="s">
        <v>174</v>
      </c>
      <c r="E9" s="495"/>
      <c r="F9" s="496"/>
      <c r="G9" s="497"/>
      <c r="H9" s="497"/>
      <c r="I9" s="498"/>
      <c r="J9" s="499"/>
      <c r="K9" s="497"/>
      <c r="L9" s="500"/>
    </row>
    <row r="10" spans="1:174" ht="17.25" customHeight="1" x14ac:dyDescent="0.2">
      <c r="A10" s="472"/>
      <c r="B10" s="811"/>
      <c r="C10" s="811"/>
      <c r="D10" s="494" t="s">
        <v>175</v>
      </c>
      <c r="E10" s="812" t="s">
        <v>176</v>
      </c>
      <c r="F10" s="812"/>
      <c r="G10" s="812"/>
      <c r="H10" s="812"/>
      <c r="I10" s="812"/>
      <c r="J10" s="812"/>
      <c r="K10" s="812"/>
      <c r="L10" s="812"/>
    </row>
    <row r="11" spans="1:174" ht="17.25" customHeight="1" x14ac:dyDescent="0.25">
      <c r="A11" s="472"/>
      <c r="B11" s="811"/>
      <c r="C11" s="811"/>
      <c r="D11" s="494" t="s">
        <v>177</v>
      </c>
      <c r="E11" s="813" t="s">
        <v>178</v>
      </c>
      <c r="F11" s="813"/>
      <c r="G11" s="813"/>
      <c r="H11" s="813"/>
      <c r="I11" s="813"/>
      <c r="J11" s="813"/>
      <c r="K11" s="813"/>
      <c r="L11" s="813"/>
    </row>
    <row r="12" spans="1:174" ht="57.75" customHeight="1" x14ac:dyDescent="0.25">
      <c r="A12" s="472"/>
      <c r="B12" s="473"/>
      <c r="C12" s="474"/>
      <c r="D12" s="817" t="s">
        <v>179</v>
      </c>
      <c r="E12" s="817"/>
      <c r="F12" s="817"/>
      <c r="G12" s="817"/>
      <c r="H12" s="315"/>
      <c r="I12" s="315"/>
      <c r="J12" s="315"/>
      <c r="K12" s="315"/>
      <c r="L12" s="315"/>
    </row>
    <row r="13" spans="1:174" s="513" customFormat="1" ht="28.5" customHeight="1" x14ac:dyDescent="0.2">
      <c r="A13" s="501"/>
      <c r="B13" s="502" t="s">
        <v>36</v>
      </c>
      <c r="C13" s="503" t="s">
        <v>6</v>
      </c>
      <c r="D13" s="504" t="s">
        <v>4</v>
      </c>
      <c r="E13" s="503" t="s">
        <v>18</v>
      </c>
      <c r="F13" s="505" t="s">
        <v>180</v>
      </c>
      <c r="G13" s="506" t="s">
        <v>5</v>
      </c>
      <c r="H13" s="507" t="s">
        <v>181</v>
      </c>
      <c r="I13" s="508" t="s">
        <v>182</v>
      </c>
      <c r="J13" s="509" t="s">
        <v>37</v>
      </c>
      <c r="K13" s="504" t="s">
        <v>17</v>
      </c>
      <c r="L13" s="510" t="s">
        <v>183</v>
      </c>
      <c r="M13" s="511"/>
      <c r="N13" s="511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512"/>
      <c r="AY13" s="512"/>
      <c r="AZ13" s="512"/>
      <c r="BA13" s="512"/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  <c r="BO13" s="512"/>
      <c r="BP13" s="512"/>
      <c r="BQ13" s="512"/>
      <c r="BR13" s="512"/>
      <c r="BS13" s="512"/>
      <c r="BT13" s="512"/>
      <c r="BU13" s="512"/>
      <c r="BV13" s="512"/>
      <c r="BW13" s="512"/>
      <c r="BX13" s="512"/>
      <c r="BY13" s="512"/>
      <c r="BZ13" s="512"/>
      <c r="CA13" s="512"/>
      <c r="CB13" s="512"/>
      <c r="CC13" s="512"/>
      <c r="CD13" s="512"/>
      <c r="CE13" s="512"/>
      <c r="CF13" s="512"/>
      <c r="CG13" s="512"/>
      <c r="CH13" s="512"/>
      <c r="CI13" s="512"/>
      <c r="CJ13" s="512"/>
      <c r="CK13" s="512"/>
      <c r="CL13" s="512"/>
      <c r="CM13" s="512"/>
      <c r="CN13" s="512"/>
      <c r="CO13" s="512"/>
      <c r="CP13" s="512"/>
      <c r="CQ13" s="512"/>
      <c r="CR13" s="512"/>
      <c r="CS13" s="512"/>
      <c r="CT13" s="512"/>
      <c r="CU13" s="512"/>
      <c r="CV13" s="512"/>
      <c r="CW13" s="512"/>
      <c r="CX13" s="512"/>
      <c r="CY13" s="512"/>
      <c r="CZ13" s="512"/>
      <c r="DA13" s="512"/>
      <c r="DB13" s="512"/>
      <c r="DC13" s="512"/>
      <c r="DD13" s="512"/>
      <c r="DE13" s="512"/>
      <c r="DF13" s="512"/>
      <c r="DG13" s="512"/>
      <c r="DH13" s="512"/>
      <c r="DI13" s="512"/>
      <c r="DJ13" s="512"/>
      <c r="DK13" s="512"/>
      <c r="DL13" s="512"/>
      <c r="DM13" s="512"/>
      <c r="DN13" s="512"/>
      <c r="DO13" s="512"/>
      <c r="DP13" s="512"/>
      <c r="DQ13" s="512"/>
      <c r="DR13" s="512"/>
      <c r="DS13" s="512"/>
      <c r="DT13" s="512"/>
      <c r="DU13" s="512"/>
      <c r="DV13" s="512"/>
      <c r="DW13" s="512"/>
      <c r="DX13" s="512"/>
      <c r="DY13" s="512"/>
      <c r="DZ13" s="512"/>
      <c r="EA13" s="512"/>
      <c r="EB13" s="512"/>
      <c r="EC13" s="512"/>
      <c r="ED13" s="512"/>
      <c r="EE13" s="512"/>
      <c r="EF13" s="512"/>
      <c r="EG13" s="512"/>
      <c r="EH13" s="512"/>
      <c r="EI13" s="512"/>
      <c r="EJ13" s="512"/>
      <c r="EK13" s="512"/>
      <c r="EL13" s="512"/>
      <c r="EM13" s="512"/>
      <c r="EN13" s="512"/>
      <c r="EO13" s="512"/>
      <c r="EP13" s="512"/>
      <c r="EQ13" s="512"/>
      <c r="ER13" s="512"/>
      <c r="ES13" s="512"/>
      <c r="ET13" s="512"/>
      <c r="EU13" s="512"/>
      <c r="EV13" s="512"/>
      <c r="EW13" s="512"/>
      <c r="EX13" s="512"/>
      <c r="EY13" s="512"/>
      <c r="EZ13" s="512"/>
      <c r="FA13" s="512"/>
      <c r="FB13" s="512"/>
      <c r="FC13" s="512"/>
      <c r="FD13" s="512"/>
      <c r="FE13" s="512"/>
      <c r="FF13" s="512"/>
      <c r="FG13" s="512"/>
      <c r="FH13" s="512"/>
      <c r="FI13" s="512"/>
      <c r="FJ13" s="512"/>
      <c r="FK13" s="512"/>
      <c r="FL13" s="512"/>
      <c r="FM13" s="512"/>
      <c r="FN13" s="512"/>
      <c r="FO13" s="512"/>
      <c r="FP13" s="512"/>
      <c r="FQ13" s="512"/>
      <c r="FR13" s="512"/>
    </row>
    <row r="14" spans="1:174" s="525" customFormat="1" ht="18" customHeight="1" x14ac:dyDescent="0.2">
      <c r="A14" s="514"/>
      <c r="B14" s="818" t="s">
        <v>184</v>
      </c>
      <c r="C14" s="515" t="s">
        <v>185</v>
      </c>
      <c r="D14" s="516" t="s">
        <v>186</v>
      </c>
      <c r="E14" s="517" t="s">
        <v>187</v>
      </c>
      <c r="F14" s="518">
        <v>1.5</v>
      </c>
      <c r="G14" s="519">
        <f t="shared" ref="G14:G33" si="0">F14*1.1</f>
        <v>1.6500000000000001</v>
      </c>
      <c r="H14" s="520">
        <v>10</v>
      </c>
      <c r="I14" s="521">
        <f t="shared" ref="I14:I33" si="1">K14*F14</f>
        <v>0</v>
      </c>
      <c r="J14" s="522">
        <f t="shared" ref="J14:J33" si="2">K14*G14</f>
        <v>0</v>
      </c>
      <c r="K14" s="523">
        <f t="shared" ref="K14:K33" si="3">SUM(L14:L14)</f>
        <v>0</v>
      </c>
      <c r="L14" s="524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</row>
    <row r="15" spans="1:174" s="536" customFormat="1" ht="18" customHeight="1" x14ac:dyDescent="0.2">
      <c r="A15" s="472"/>
      <c r="B15" s="818"/>
      <c r="C15" s="526" t="s">
        <v>188</v>
      </c>
      <c r="D15" s="527" t="s">
        <v>189</v>
      </c>
      <c r="E15" s="528" t="s">
        <v>190</v>
      </c>
      <c r="F15" s="529">
        <v>2</v>
      </c>
      <c r="G15" s="530">
        <f t="shared" si="0"/>
        <v>2.2000000000000002</v>
      </c>
      <c r="H15" s="531">
        <v>10</v>
      </c>
      <c r="I15" s="532">
        <f t="shared" si="1"/>
        <v>0</v>
      </c>
      <c r="J15" s="533">
        <f t="shared" si="2"/>
        <v>0</v>
      </c>
      <c r="K15" s="534">
        <f t="shared" si="3"/>
        <v>0</v>
      </c>
      <c r="L15" s="535"/>
      <c r="M15" s="99"/>
      <c r="N15" s="99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2"/>
      <c r="CL15" s="482"/>
      <c r="CM15" s="482"/>
      <c r="CN15" s="482"/>
      <c r="CO15" s="482"/>
      <c r="CP15" s="482"/>
      <c r="CQ15" s="482"/>
      <c r="CR15" s="482"/>
      <c r="CS15" s="482"/>
      <c r="CT15" s="482"/>
      <c r="CU15" s="482"/>
      <c r="CV15" s="482"/>
      <c r="CW15" s="482"/>
      <c r="CX15" s="482"/>
      <c r="CY15" s="482"/>
      <c r="CZ15" s="482"/>
      <c r="DA15" s="482"/>
      <c r="DB15" s="482"/>
      <c r="DC15" s="482"/>
      <c r="DD15" s="482"/>
      <c r="DE15" s="482"/>
      <c r="DF15" s="482"/>
      <c r="DG15" s="482"/>
      <c r="DH15" s="482"/>
      <c r="DI15" s="482"/>
      <c r="DJ15" s="482"/>
      <c r="DK15" s="482"/>
      <c r="DL15" s="482"/>
      <c r="DM15" s="482"/>
      <c r="DN15" s="482"/>
      <c r="DO15" s="482"/>
      <c r="DP15" s="482"/>
      <c r="DQ15" s="482"/>
      <c r="DR15" s="482"/>
      <c r="DS15" s="482"/>
      <c r="DT15" s="482"/>
      <c r="DU15" s="482"/>
      <c r="DV15" s="482"/>
      <c r="DW15" s="482"/>
      <c r="DX15" s="482"/>
      <c r="DY15" s="482"/>
      <c r="DZ15" s="482"/>
      <c r="EA15" s="482"/>
      <c r="EB15" s="482"/>
      <c r="EC15" s="482"/>
      <c r="ED15" s="482"/>
      <c r="EE15" s="482"/>
      <c r="EF15" s="482"/>
      <c r="EG15" s="482"/>
      <c r="EH15" s="482"/>
      <c r="EI15" s="482"/>
      <c r="EJ15" s="482"/>
      <c r="EK15" s="482"/>
      <c r="EL15" s="482"/>
      <c r="EM15" s="482"/>
      <c r="EN15" s="482"/>
      <c r="EO15" s="482"/>
      <c r="EP15" s="482"/>
      <c r="EQ15" s="482"/>
      <c r="ER15" s="482"/>
      <c r="ES15" s="482"/>
      <c r="ET15" s="482"/>
      <c r="EU15" s="482"/>
      <c r="EV15" s="482"/>
      <c r="EW15" s="482"/>
      <c r="EX15" s="482"/>
      <c r="EY15" s="482"/>
      <c r="EZ15" s="482"/>
      <c r="FA15" s="482"/>
      <c r="FB15" s="482"/>
      <c r="FC15" s="482"/>
      <c r="FD15" s="482"/>
      <c r="FE15" s="482"/>
      <c r="FF15" s="482"/>
      <c r="FG15" s="482"/>
      <c r="FH15" s="482"/>
      <c r="FI15" s="482"/>
      <c r="FJ15" s="482"/>
      <c r="FK15" s="482"/>
      <c r="FL15" s="482"/>
      <c r="FM15" s="482"/>
      <c r="FN15" s="482"/>
      <c r="FO15" s="482"/>
      <c r="FP15" s="482"/>
      <c r="FQ15" s="482"/>
      <c r="FR15" s="482"/>
    </row>
    <row r="16" spans="1:174" s="536" customFormat="1" ht="18" customHeight="1" x14ac:dyDescent="0.2">
      <c r="A16" s="472"/>
      <c r="B16" s="818"/>
      <c r="C16" s="515" t="s">
        <v>191</v>
      </c>
      <c r="D16" s="516" t="s">
        <v>192</v>
      </c>
      <c r="E16" s="517" t="s">
        <v>193</v>
      </c>
      <c r="F16" s="518">
        <v>1.82</v>
      </c>
      <c r="G16" s="519">
        <f t="shared" si="0"/>
        <v>2.0020000000000002</v>
      </c>
      <c r="H16" s="520">
        <v>10</v>
      </c>
      <c r="I16" s="521">
        <f t="shared" si="1"/>
        <v>0</v>
      </c>
      <c r="J16" s="522">
        <f t="shared" si="2"/>
        <v>0</v>
      </c>
      <c r="K16" s="523">
        <f t="shared" si="3"/>
        <v>0</v>
      </c>
      <c r="L16" s="524"/>
      <c r="M16" s="99"/>
      <c r="N16" s="99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82"/>
      <c r="BI16" s="482"/>
      <c r="BJ16" s="482"/>
      <c r="BK16" s="482"/>
      <c r="BL16" s="482"/>
      <c r="BM16" s="482"/>
      <c r="BN16" s="482"/>
      <c r="BO16" s="482"/>
      <c r="BP16" s="482"/>
      <c r="BQ16" s="482"/>
      <c r="BR16" s="482"/>
      <c r="BS16" s="482"/>
      <c r="BT16" s="482"/>
      <c r="BU16" s="482"/>
      <c r="BV16" s="482"/>
      <c r="BW16" s="482"/>
      <c r="BX16" s="482"/>
      <c r="BY16" s="482"/>
      <c r="BZ16" s="482"/>
      <c r="CA16" s="482"/>
      <c r="CB16" s="482"/>
      <c r="CC16" s="482"/>
      <c r="CD16" s="482"/>
      <c r="CE16" s="482"/>
      <c r="CF16" s="482"/>
      <c r="CG16" s="482"/>
      <c r="CH16" s="482"/>
      <c r="CI16" s="482"/>
      <c r="CJ16" s="482"/>
      <c r="CK16" s="482"/>
      <c r="CL16" s="482"/>
      <c r="CM16" s="482"/>
      <c r="CN16" s="482"/>
      <c r="CO16" s="482"/>
      <c r="CP16" s="482"/>
      <c r="CQ16" s="482"/>
      <c r="CR16" s="482"/>
      <c r="CS16" s="482"/>
      <c r="CT16" s="482"/>
      <c r="CU16" s="482"/>
      <c r="CV16" s="482"/>
      <c r="CW16" s="482"/>
      <c r="CX16" s="482"/>
      <c r="CY16" s="482"/>
      <c r="CZ16" s="482"/>
      <c r="DA16" s="482"/>
      <c r="DB16" s="482"/>
      <c r="DC16" s="482"/>
      <c r="DD16" s="482"/>
      <c r="DE16" s="482"/>
      <c r="DF16" s="482"/>
      <c r="DG16" s="482"/>
      <c r="DH16" s="482"/>
      <c r="DI16" s="482"/>
      <c r="DJ16" s="482"/>
      <c r="DK16" s="482"/>
      <c r="DL16" s="482"/>
      <c r="DM16" s="482"/>
      <c r="DN16" s="482"/>
      <c r="DO16" s="482"/>
      <c r="DP16" s="482"/>
      <c r="DQ16" s="482"/>
      <c r="DR16" s="482"/>
      <c r="DS16" s="482"/>
      <c r="DT16" s="482"/>
      <c r="DU16" s="482"/>
      <c r="DV16" s="482"/>
      <c r="DW16" s="482"/>
      <c r="DX16" s="482"/>
      <c r="DY16" s="482"/>
      <c r="DZ16" s="482"/>
      <c r="EA16" s="482"/>
      <c r="EB16" s="482"/>
      <c r="EC16" s="482"/>
      <c r="ED16" s="482"/>
      <c r="EE16" s="482"/>
      <c r="EF16" s="482"/>
      <c r="EG16" s="482"/>
      <c r="EH16" s="482"/>
      <c r="EI16" s="482"/>
      <c r="EJ16" s="482"/>
      <c r="EK16" s="482"/>
      <c r="EL16" s="482"/>
      <c r="EM16" s="482"/>
      <c r="EN16" s="482"/>
      <c r="EO16" s="482"/>
      <c r="EP16" s="482"/>
      <c r="EQ16" s="482"/>
      <c r="ER16" s="482"/>
      <c r="ES16" s="482"/>
      <c r="ET16" s="482"/>
      <c r="EU16" s="482"/>
      <c r="EV16" s="482"/>
      <c r="EW16" s="482"/>
      <c r="EX16" s="482"/>
      <c r="EY16" s="482"/>
      <c r="EZ16" s="482"/>
      <c r="FA16" s="482"/>
      <c r="FB16" s="482"/>
      <c r="FC16" s="482"/>
      <c r="FD16" s="482"/>
      <c r="FE16" s="482"/>
      <c r="FF16" s="482"/>
      <c r="FG16" s="482"/>
      <c r="FH16" s="482"/>
      <c r="FI16" s="482"/>
      <c r="FJ16" s="482"/>
      <c r="FK16" s="482"/>
      <c r="FL16" s="482"/>
      <c r="FM16" s="482"/>
      <c r="FN16" s="482"/>
      <c r="FO16" s="482"/>
      <c r="FP16" s="482"/>
      <c r="FQ16" s="482"/>
      <c r="FR16" s="482"/>
    </row>
    <row r="17" spans="1:174" s="536" customFormat="1" ht="18" customHeight="1" x14ac:dyDescent="0.2">
      <c r="A17" s="472"/>
      <c r="B17" s="818"/>
      <c r="C17" s="526" t="s">
        <v>194</v>
      </c>
      <c r="D17" s="527" t="s">
        <v>195</v>
      </c>
      <c r="E17" s="528" t="s">
        <v>196</v>
      </c>
      <c r="F17" s="529">
        <v>2</v>
      </c>
      <c r="G17" s="530">
        <f t="shared" si="0"/>
        <v>2.2000000000000002</v>
      </c>
      <c r="H17" s="531">
        <v>10</v>
      </c>
      <c r="I17" s="532">
        <f t="shared" si="1"/>
        <v>0</v>
      </c>
      <c r="J17" s="533">
        <f t="shared" si="2"/>
        <v>0</v>
      </c>
      <c r="K17" s="534">
        <f t="shared" si="3"/>
        <v>0</v>
      </c>
      <c r="L17" s="535"/>
      <c r="M17" s="99"/>
      <c r="N17" s="99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2"/>
      <c r="DI17" s="482"/>
      <c r="DJ17" s="482"/>
      <c r="DK17" s="482"/>
      <c r="DL17" s="482"/>
      <c r="DM17" s="482"/>
      <c r="DN17" s="482"/>
      <c r="DO17" s="482"/>
      <c r="DP17" s="482"/>
      <c r="DQ17" s="482"/>
      <c r="DR17" s="482"/>
      <c r="DS17" s="482"/>
      <c r="DT17" s="482"/>
      <c r="DU17" s="482"/>
      <c r="DV17" s="482"/>
      <c r="DW17" s="482"/>
      <c r="DX17" s="482"/>
      <c r="DY17" s="482"/>
      <c r="DZ17" s="482"/>
      <c r="EA17" s="482"/>
      <c r="EB17" s="482"/>
      <c r="EC17" s="482"/>
      <c r="ED17" s="482"/>
      <c r="EE17" s="482"/>
      <c r="EF17" s="482"/>
      <c r="EG17" s="482"/>
      <c r="EH17" s="482"/>
      <c r="EI17" s="482"/>
      <c r="EJ17" s="482"/>
      <c r="EK17" s="482"/>
      <c r="EL17" s="482"/>
      <c r="EM17" s="482"/>
      <c r="EN17" s="482"/>
      <c r="EO17" s="482"/>
      <c r="EP17" s="482"/>
      <c r="EQ17" s="482"/>
      <c r="ER17" s="482"/>
      <c r="ES17" s="482"/>
      <c r="ET17" s="482"/>
      <c r="EU17" s="482"/>
      <c r="EV17" s="482"/>
      <c r="EW17" s="482"/>
      <c r="EX17" s="482"/>
      <c r="EY17" s="482"/>
      <c r="EZ17" s="482"/>
      <c r="FA17" s="482"/>
      <c r="FB17" s="482"/>
      <c r="FC17" s="482"/>
      <c r="FD17" s="482"/>
      <c r="FE17" s="482"/>
      <c r="FF17" s="482"/>
      <c r="FG17" s="482"/>
      <c r="FH17" s="482"/>
      <c r="FI17" s="482"/>
      <c r="FJ17" s="482"/>
      <c r="FK17" s="482"/>
      <c r="FL17" s="482"/>
      <c r="FM17" s="482"/>
      <c r="FN17" s="482"/>
      <c r="FO17" s="482"/>
      <c r="FP17" s="482"/>
      <c r="FQ17" s="482"/>
      <c r="FR17" s="482"/>
    </row>
    <row r="18" spans="1:174" s="536" customFormat="1" ht="18" customHeight="1" x14ac:dyDescent="0.2">
      <c r="A18" s="472"/>
      <c r="B18" s="818"/>
      <c r="C18" s="515" t="s">
        <v>197</v>
      </c>
      <c r="D18" s="516" t="s">
        <v>198</v>
      </c>
      <c r="E18" s="517" t="s">
        <v>199</v>
      </c>
      <c r="F18" s="518">
        <v>2.73</v>
      </c>
      <c r="G18" s="519">
        <f t="shared" si="0"/>
        <v>3.0030000000000001</v>
      </c>
      <c r="H18" s="520">
        <v>10</v>
      </c>
      <c r="I18" s="521">
        <f t="shared" si="1"/>
        <v>0</v>
      </c>
      <c r="J18" s="522">
        <f t="shared" si="2"/>
        <v>0</v>
      </c>
      <c r="K18" s="523">
        <f t="shared" si="3"/>
        <v>0</v>
      </c>
      <c r="L18" s="524"/>
      <c r="M18" s="99"/>
      <c r="N18" s="99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2"/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/>
      <c r="CX18" s="482"/>
      <c r="CY18" s="482"/>
      <c r="CZ18" s="482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482"/>
      <c r="DL18" s="482"/>
      <c r="DM18" s="482"/>
      <c r="DN18" s="482"/>
      <c r="DO18" s="482"/>
      <c r="DP18" s="482"/>
      <c r="DQ18" s="482"/>
      <c r="DR18" s="482"/>
      <c r="DS18" s="482"/>
      <c r="DT18" s="482"/>
      <c r="DU18" s="482"/>
      <c r="DV18" s="482"/>
      <c r="DW18" s="482"/>
      <c r="DX18" s="482"/>
      <c r="DY18" s="482"/>
      <c r="DZ18" s="482"/>
      <c r="EA18" s="482"/>
      <c r="EB18" s="482"/>
      <c r="EC18" s="482"/>
      <c r="ED18" s="482"/>
      <c r="EE18" s="482"/>
      <c r="EF18" s="482"/>
      <c r="EG18" s="482"/>
      <c r="EH18" s="482"/>
      <c r="EI18" s="482"/>
      <c r="EJ18" s="482"/>
      <c r="EK18" s="482"/>
      <c r="EL18" s="482"/>
      <c r="EM18" s="482"/>
      <c r="EN18" s="482"/>
      <c r="EO18" s="482"/>
      <c r="EP18" s="482"/>
      <c r="EQ18" s="482"/>
      <c r="ER18" s="482"/>
      <c r="ES18" s="482"/>
      <c r="ET18" s="482"/>
      <c r="EU18" s="482"/>
      <c r="EV18" s="482"/>
      <c r="EW18" s="482"/>
      <c r="EX18" s="482"/>
      <c r="EY18" s="482"/>
      <c r="EZ18" s="482"/>
      <c r="FA18" s="482"/>
      <c r="FB18" s="482"/>
      <c r="FC18" s="482"/>
      <c r="FD18" s="482"/>
      <c r="FE18" s="482"/>
      <c r="FF18" s="482"/>
      <c r="FG18" s="482"/>
      <c r="FH18" s="482"/>
      <c r="FI18" s="482"/>
      <c r="FJ18" s="482"/>
      <c r="FK18" s="482"/>
      <c r="FL18" s="482"/>
      <c r="FM18" s="482"/>
      <c r="FN18" s="482"/>
      <c r="FO18" s="482"/>
      <c r="FP18" s="482"/>
      <c r="FQ18" s="482"/>
      <c r="FR18" s="482"/>
    </row>
    <row r="19" spans="1:174" s="536" customFormat="1" ht="18" customHeight="1" x14ac:dyDescent="0.2">
      <c r="A19" s="472"/>
      <c r="B19" s="818"/>
      <c r="C19" s="526" t="s">
        <v>200</v>
      </c>
      <c r="D19" s="527" t="s">
        <v>201</v>
      </c>
      <c r="E19" s="528" t="s">
        <v>202</v>
      </c>
      <c r="F19" s="529">
        <v>1.82</v>
      </c>
      <c r="G19" s="530">
        <f t="shared" si="0"/>
        <v>2.0020000000000002</v>
      </c>
      <c r="H19" s="531">
        <v>10</v>
      </c>
      <c r="I19" s="532">
        <f t="shared" si="1"/>
        <v>0</v>
      </c>
      <c r="J19" s="533">
        <f t="shared" si="2"/>
        <v>0</v>
      </c>
      <c r="K19" s="534">
        <f t="shared" si="3"/>
        <v>0</v>
      </c>
      <c r="L19" s="535"/>
      <c r="M19" s="99"/>
      <c r="N19" s="99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2"/>
      <c r="CX19" s="482"/>
      <c r="CY19" s="482"/>
      <c r="CZ19" s="482"/>
      <c r="DA19" s="482"/>
      <c r="DB19" s="482"/>
      <c r="DC19" s="482"/>
      <c r="DD19" s="482"/>
      <c r="DE19" s="482"/>
      <c r="DF19" s="482"/>
      <c r="DG19" s="482"/>
      <c r="DH19" s="482"/>
      <c r="DI19" s="482"/>
      <c r="DJ19" s="482"/>
      <c r="DK19" s="482"/>
      <c r="DL19" s="482"/>
      <c r="DM19" s="482"/>
      <c r="DN19" s="482"/>
      <c r="DO19" s="482"/>
      <c r="DP19" s="482"/>
      <c r="DQ19" s="482"/>
      <c r="DR19" s="482"/>
      <c r="DS19" s="482"/>
      <c r="DT19" s="482"/>
      <c r="DU19" s="482"/>
      <c r="DV19" s="482"/>
      <c r="DW19" s="482"/>
      <c r="DX19" s="482"/>
      <c r="DY19" s="482"/>
      <c r="DZ19" s="482"/>
      <c r="EA19" s="482"/>
      <c r="EB19" s="482"/>
      <c r="EC19" s="482"/>
      <c r="ED19" s="482"/>
      <c r="EE19" s="482"/>
      <c r="EF19" s="482"/>
      <c r="EG19" s="482"/>
      <c r="EH19" s="482"/>
      <c r="EI19" s="482"/>
      <c r="EJ19" s="482"/>
      <c r="EK19" s="482"/>
      <c r="EL19" s="482"/>
      <c r="EM19" s="482"/>
      <c r="EN19" s="482"/>
      <c r="EO19" s="482"/>
      <c r="EP19" s="482"/>
      <c r="EQ19" s="482"/>
      <c r="ER19" s="482"/>
      <c r="ES19" s="482"/>
      <c r="ET19" s="482"/>
      <c r="EU19" s="482"/>
      <c r="EV19" s="482"/>
      <c r="EW19" s="482"/>
      <c r="EX19" s="482"/>
      <c r="EY19" s="482"/>
      <c r="EZ19" s="482"/>
      <c r="FA19" s="482"/>
      <c r="FB19" s="482"/>
      <c r="FC19" s="482"/>
      <c r="FD19" s="482"/>
      <c r="FE19" s="482"/>
      <c r="FF19" s="482"/>
      <c r="FG19" s="482"/>
      <c r="FH19" s="482"/>
      <c r="FI19" s="482"/>
      <c r="FJ19" s="482"/>
      <c r="FK19" s="482"/>
      <c r="FL19" s="482"/>
      <c r="FM19" s="482"/>
      <c r="FN19" s="482"/>
      <c r="FO19" s="482"/>
      <c r="FP19" s="482"/>
      <c r="FQ19" s="482"/>
      <c r="FR19" s="482"/>
    </row>
    <row r="20" spans="1:174" s="536" customFormat="1" ht="18" customHeight="1" x14ac:dyDescent="0.2">
      <c r="A20" s="472"/>
      <c r="B20" s="818"/>
      <c r="C20" s="515" t="s">
        <v>203</v>
      </c>
      <c r="D20" s="516" t="s">
        <v>204</v>
      </c>
      <c r="E20" s="517" t="s">
        <v>205</v>
      </c>
      <c r="F20" s="518">
        <v>1.82</v>
      </c>
      <c r="G20" s="519">
        <f t="shared" si="0"/>
        <v>2.0020000000000002</v>
      </c>
      <c r="H20" s="520">
        <v>10</v>
      </c>
      <c r="I20" s="521">
        <f t="shared" si="1"/>
        <v>0</v>
      </c>
      <c r="J20" s="522">
        <f t="shared" si="2"/>
        <v>0</v>
      </c>
      <c r="K20" s="523">
        <f t="shared" si="3"/>
        <v>0</v>
      </c>
      <c r="L20" s="524"/>
      <c r="M20" s="99"/>
      <c r="N20" s="99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2"/>
      <c r="CM20" s="482"/>
      <c r="CN20" s="482"/>
      <c r="CO20" s="482"/>
      <c r="CP20" s="482"/>
      <c r="CQ20" s="482"/>
      <c r="CR20" s="482"/>
      <c r="CS20" s="482"/>
      <c r="CT20" s="482"/>
      <c r="CU20" s="482"/>
      <c r="CV20" s="482"/>
      <c r="CW20" s="482"/>
      <c r="CX20" s="482"/>
      <c r="CY20" s="482"/>
      <c r="CZ20" s="482"/>
      <c r="DA20" s="482"/>
      <c r="DB20" s="482"/>
      <c r="DC20" s="482"/>
      <c r="DD20" s="482"/>
      <c r="DE20" s="482"/>
      <c r="DF20" s="482"/>
      <c r="DG20" s="482"/>
      <c r="DH20" s="482"/>
      <c r="DI20" s="482"/>
      <c r="DJ20" s="482"/>
      <c r="DK20" s="482"/>
      <c r="DL20" s="482"/>
      <c r="DM20" s="482"/>
      <c r="DN20" s="482"/>
      <c r="DO20" s="482"/>
      <c r="DP20" s="482"/>
      <c r="DQ20" s="482"/>
      <c r="DR20" s="482"/>
      <c r="DS20" s="482"/>
      <c r="DT20" s="482"/>
      <c r="DU20" s="482"/>
      <c r="DV20" s="482"/>
      <c r="DW20" s="482"/>
      <c r="DX20" s="482"/>
      <c r="DY20" s="482"/>
      <c r="DZ20" s="482"/>
      <c r="EA20" s="482"/>
      <c r="EB20" s="482"/>
      <c r="EC20" s="482"/>
      <c r="ED20" s="482"/>
      <c r="EE20" s="482"/>
      <c r="EF20" s="482"/>
      <c r="EG20" s="482"/>
      <c r="EH20" s="482"/>
      <c r="EI20" s="482"/>
      <c r="EJ20" s="482"/>
      <c r="EK20" s="482"/>
      <c r="EL20" s="482"/>
      <c r="EM20" s="482"/>
      <c r="EN20" s="482"/>
      <c r="EO20" s="482"/>
      <c r="EP20" s="482"/>
      <c r="EQ20" s="482"/>
      <c r="ER20" s="482"/>
      <c r="ES20" s="482"/>
      <c r="ET20" s="482"/>
      <c r="EU20" s="482"/>
      <c r="EV20" s="482"/>
      <c r="EW20" s="482"/>
      <c r="EX20" s="482"/>
      <c r="EY20" s="482"/>
      <c r="EZ20" s="482"/>
      <c r="FA20" s="482"/>
      <c r="FB20" s="482"/>
      <c r="FC20" s="482"/>
      <c r="FD20" s="482"/>
      <c r="FE20" s="482"/>
      <c r="FF20" s="482"/>
      <c r="FG20" s="482"/>
      <c r="FH20" s="482"/>
      <c r="FI20" s="482"/>
      <c r="FJ20" s="482"/>
      <c r="FK20" s="482"/>
      <c r="FL20" s="482"/>
      <c r="FM20" s="482"/>
      <c r="FN20" s="482"/>
      <c r="FO20" s="482"/>
      <c r="FP20" s="482"/>
      <c r="FQ20" s="482"/>
      <c r="FR20" s="482"/>
    </row>
    <row r="21" spans="1:174" s="536" customFormat="1" ht="18" customHeight="1" x14ac:dyDescent="0.2">
      <c r="A21" s="472"/>
      <c r="B21" s="818"/>
      <c r="C21" s="526" t="s">
        <v>206</v>
      </c>
      <c r="D21" s="527" t="s">
        <v>207</v>
      </c>
      <c r="E21" s="528" t="s">
        <v>205</v>
      </c>
      <c r="F21" s="529">
        <v>1.82</v>
      </c>
      <c r="G21" s="530">
        <f t="shared" si="0"/>
        <v>2.0020000000000002</v>
      </c>
      <c r="H21" s="531">
        <v>10</v>
      </c>
      <c r="I21" s="532">
        <f t="shared" si="1"/>
        <v>0</v>
      </c>
      <c r="J21" s="533">
        <f t="shared" si="2"/>
        <v>0</v>
      </c>
      <c r="K21" s="534">
        <f t="shared" si="3"/>
        <v>0</v>
      </c>
      <c r="L21" s="535"/>
      <c r="M21" s="99"/>
      <c r="N21" s="99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/>
      <c r="CX21" s="482"/>
      <c r="CY21" s="482"/>
      <c r="CZ21" s="482"/>
      <c r="DA21" s="482"/>
      <c r="DB21" s="482"/>
      <c r="DC21" s="482"/>
      <c r="DD21" s="482"/>
      <c r="DE21" s="482"/>
      <c r="DF21" s="482"/>
      <c r="DG21" s="482"/>
      <c r="DH21" s="482"/>
      <c r="DI21" s="482"/>
      <c r="DJ21" s="482"/>
      <c r="DK21" s="482"/>
      <c r="DL21" s="482"/>
      <c r="DM21" s="482"/>
      <c r="DN21" s="482"/>
      <c r="DO21" s="482"/>
      <c r="DP21" s="482"/>
      <c r="DQ21" s="482"/>
      <c r="DR21" s="482"/>
      <c r="DS21" s="482"/>
      <c r="DT21" s="482"/>
      <c r="DU21" s="482"/>
      <c r="DV21" s="482"/>
      <c r="DW21" s="482"/>
      <c r="DX21" s="482"/>
      <c r="DY21" s="482"/>
      <c r="DZ21" s="482"/>
      <c r="EA21" s="482"/>
      <c r="EB21" s="482"/>
      <c r="EC21" s="482"/>
      <c r="ED21" s="482"/>
      <c r="EE21" s="482"/>
      <c r="EF21" s="482"/>
      <c r="EG21" s="482"/>
      <c r="EH21" s="482"/>
      <c r="EI21" s="482"/>
      <c r="EJ21" s="482"/>
      <c r="EK21" s="482"/>
      <c r="EL21" s="482"/>
      <c r="EM21" s="482"/>
      <c r="EN21" s="482"/>
      <c r="EO21" s="482"/>
      <c r="EP21" s="482"/>
      <c r="EQ21" s="482"/>
      <c r="ER21" s="482"/>
      <c r="ES21" s="482"/>
      <c r="ET21" s="482"/>
      <c r="EU21" s="482"/>
      <c r="EV21" s="482"/>
      <c r="EW21" s="482"/>
      <c r="EX21" s="482"/>
      <c r="EY21" s="482"/>
      <c r="EZ21" s="482"/>
      <c r="FA21" s="482"/>
      <c r="FB21" s="482"/>
      <c r="FC21" s="482"/>
      <c r="FD21" s="482"/>
      <c r="FE21" s="482"/>
      <c r="FF21" s="482"/>
      <c r="FG21" s="482"/>
      <c r="FH21" s="482"/>
      <c r="FI21" s="482"/>
      <c r="FJ21" s="482"/>
      <c r="FK21" s="482"/>
      <c r="FL21" s="482"/>
      <c r="FM21" s="482"/>
      <c r="FN21" s="482"/>
      <c r="FO21" s="482"/>
      <c r="FP21" s="482"/>
      <c r="FQ21" s="482"/>
      <c r="FR21" s="482"/>
    </row>
    <row r="22" spans="1:174" s="536" customFormat="1" ht="18" customHeight="1" x14ac:dyDescent="0.2">
      <c r="A22" s="472"/>
      <c r="B22" s="818"/>
      <c r="C22" s="515" t="s">
        <v>208</v>
      </c>
      <c r="D22" s="516" t="s">
        <v>209</v>
      </c>
      <c r="E22" s="517" t="s">
        <v>210</v>
      </c>
      <c r="F22" s="518">
        <v>2.5</v>
      </c>
      <c r="G22" s="519">
        <f t="shared" si="0"/>
        <v>2.75</v>
      </c>
      <c r="H22" s="520">
        <v>10</v>
      </c>
      <c r="I22" s="521">
        <f t="shared" si="1"/>
        <v>0</v>
      </c>
      <c r="J22" s="522">
        <f t="shared" si="2"/>
        <v>0</v>
      </c>
      <c r="K22" s="523">
        <f t="shared" si="3"/>
        <v>0</v>
      </c>
      <c r="L22" s="524"/>
      <c r="M22" s="99"/>
      <c r="N22" s="99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2"/>
      <c r="BM22" s="482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2"/>
      <c r="CM22" s="482"/>
      <c r="CN22" s="482"/>
      <c r="CO22" s="482"/>
      <c r="CP22" s="482"/>
      <c r="CQ22" s="482"/>
      <c r="CR22" s="482"/>
      <c r="CS22" s="482"/>
      <c r="CT22" s="482"/>
      <c r="CU22" s="482"/>
      <c r="CV22" s="482"/>
      <c r="CW22" s="482"/>
      <c r="CX22" s="482"/>
      <c r="CY22" s="482"/>
      <c r="CZ22" s="482"/>
      <c r="DA22" s="482"/>
      <c r="DB22" s="482"/>
      <c r="DC22" s="482"/>
      <c r="DD22" s="482"/>
      <c r="DE22" s="482"/>
      <c r="DF22" s="482"/>
      <c r="DG22" s="482"/>
      <c r="DH22" s="482"/>
      <c r="DI22" s="482"/>
      <c r="DJ22" s="482"/>
      <c r="DK22" s="482"/>
      <c r="DL22" s="482"/>
      <c r="DM22" s="482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/>
      <c r="DY22" s="482"/>
      <c r="DZ22" s="482"/>
      <c r="EA22" s="482"/>
      <c r="EB22" s="482"/>
      <c r="EC22" s="482"/>
      <c r="ED22" s="482"/>
      <c r="EE22" s="482"/>
      <c r="EF22" s="482"/>
      <c r="EG22" s="482"/>
      <c r="EH22" s="482"/>
      <c r="EI22" s="482"/>
      <c r="EJ22" s="482"/>
      <c r="EK22" s="482"/>
      <c r="EL22" s="482"/>
      <c r="EM22" s="482"/>
      <c r="EN22" s="482"/>
      <c r="EO22" s="482"/>
      <c r="EP22" s="482"/>
      <c r="EQ22" s="482"/>
      <c r="ER22" s="482"/>
      <c r="ES22" s="482"/>
      <c r="ET22" s="482"/>
      <c r="EU22" s="482"/>
      <c r="EV22" s="482"/>
      <c r="EW22" s="482"/>
      <c r="EX22" s="482"/>
      <c r="EY22" s="482"/>
      <c r="EZ22" s="482"/>
      <c r="FA22" s="482"/>
      <c r="FB22" s="482"/>
      <c r="FC22" s="482"/>
      <c r="FD22" s="482"/>
      <c r="FE22" s="482"/>
      <c r="FF22" s="482"/>
      <c r="FG22" s="482"/>
      <c r="FH22" s="482"/>
      <c r="FI22" s="482"/>
      <c r="FJ22" s="482"/>
      <c r="FK22" s="482"/>
      <c r="FL22" s="482"/>
      <c r="FM22" s="482"/>
      <c r="FN22" s="482"/>
      <c r="FO22" s="482"/>
      <c r="FP22" s="482"/>
      <c r="FQ22" s="482"/>
      <c r="FR22" s="482"/>
    </row>
    <row r="23" spans="1:174" s="536" customFormat="1" ht="18" customHeight="1" x14ac:dyDescent="0.2">
      <c r="A23" s="472"/>
      <c r="B23" s="818"/>
      <c r="C23" s="526" t="s">
        <v>211</v>
      </c>
      <c r="D23" s="527" t="s">
        <v>212</v>
      </c>
      <c r="E23" s="528" t="s">
        <v>193</v>
      </c>
      <c r="F23" s="529">
        <v>1.5</v>
      </c>
      <c r="G23" s="530">
        <f t="shared" si="0"/>
        <v>1.6500000000000001</v>
      </c>
      <c r="H23" s="531">
        <v>10</v>
      </c>
      <c r="I23" s="532">
        <f t="shared" si="1"/>
        <v>0</v>
      </c>
      <c r="J23" s="533">
        <f t="shared" si="2"/>
        <v>0</v>
      </c>
      <c r="K23" s="534">
        <f t="shared" si="3"/>
        <v>0</v>
      </c>
      <c r="L23" s="535"/>
      <c r="M23" s="99"/>
      <c r="N23" s="99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2"/>
      <c r="DS23" s="482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2"/>
      <c r="EL23" s="482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482"/>
      <c r="FL23" s="482"/>
      <c r="FM23" s="482"/>
      <c r="FN23" s="482"/>
      <c r="FO23" s="482"/>
      <c r="FP23" s="482"/>
      <c r="FQ23" s="482"/>
      <c r="FR23" s="482"/>
    </row>
    <row r="24" spans="1:174" s="536" customFormat="1" ht="18" customHeight="1" x14ac:dyDescent="0.2">
      <c r="A24" s="472"/>
      <c r="B24" s="818"/>
      <c r="C24" s="515" t="s">
        <v>213</v>
      </c>
      <c r="D24" s="516" t="s">
        <v>214</v>
      </c>
      <c r="E24" s="517" t="s">
        <v>193</v>
      </c>
      <c r="F24" s="518">
        <v>1.5</v>
      </c>
      <c r="G24" s="519">
        <f t="shared" si="0"/>
        <v>1.6500000000000001</v>
      </c>
      <c r="H24" s="520">
        <v>10</v>
      </c>
      <c r="I24" s="521">
        <f t="shared" si="1"/>
        <v>0</v>
      </c>
      <c r="J24" s="522">
        <f t="shared" si="2"/>
        <v>0</v>
      </c>
      <c r="K24" s="523">
        <f t="shared" si="3"/>
        <v>0</v>
      </c>
      <c r="L24" s="524"/>
      <c r="M24" s="99"/>
      <c r="N24" s="99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2"/>
      <c r="BM24" s="482"/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2"/>
      <c r="CM24" s="482"/>
      <c r="CN24" s="482"/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2"/>
      <c r="CZ24" s="482"/>
      <c r="DA24" s="482"/>
      <c r="DB24" s="482"/>
      <c r="DC24" s="482"/>
      <c r="DD24" s="482"/>
      <c r="DE24" s="482"/>
      <c r="DF24" s="482"/>
      <c r="DG24" s="482"/>
      <c r="DH24" s="482"/>
      <c r="DI24" s="482"/>
      <c r="DJ24" s="482"/>
      <c r="DK24" s="482"/>
      <c r="DL24" s="482"/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2"/>
      <c r="DY24" s="482"/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/>
      <c r="EK24" s="482"/>
      <c r="EL24" s="482"/>
      <c r="EM24" s="482"/>
      <c r="EN24" s="482"/>
      <c r="EO24" s="482"/>
      <c r="EP24" s="482"/>
      <c r="EQ24" s="482"/>
      <c r="ER24" s="482"/>
      <c r="ES24" s="482"/>
      <c r="ET24" s="482"/>
      <c r="EU24" s="482"/>
      <c r="EV24" s="482"/>
      <c r="EW24" s="482"/>
      <c r="EX24" s="482"/>
      <c r="EY24" s="482"/>
      <c r="EZ24" s="482"/>
      <c r="FA24" s="482"/>
      <c r="FB24" s="482"/>
      <c r="FC24" s="482"/>
      <c r="FD24" s="482"/>
      <c r="FE24" s="482"/>
      <c r="FF24" s="482"/>
      <c r="FG24" s="482"/>
      <c r="FH24" s="482"/>
      <c r="FI24" s="482"/>
      <c r="FJ24" s="482"/>
      <c r="FK24" s="482"/>
      <c r="FL24" s="482"/>
      <c r="FM24" s="482"/>
      <c r="FN24" s="482"/>
      <c r="FO24" s="482"/>
      <c r="FP24" s="482"/>
      <c r="FQ24" s="482"/>
      <c r="FR24" s="482"/>
    </row>
    <row r="25" spans="1:174" s="536" customFormat="1" ht="18" customHeight="1" x14ac:dyDescent="0.2">
      <c r="A25" s="472"/>
      <c r="B25" s="818"/>
      <c r="C25" s="526" t="s">
        <v>215</v>
      </c>
      <c r="D25" s="527" t="s">
        <v>216</v>
      </c>
      <c r="E25" s="528" t="s">
        <v>193</v>
      </c>
      <c r="F25" s="529">
        <v>1.5</v>
      </c>
      <c r="G25" s="530">
        <f t="shared" si="0"/>
        <v>1.6500000000000001</v>
      </c>
      <c r="H25" s="531">
        <v>10</v>
      </c>
      <c r="I25" s="532">
        <f t="shared" si="1"/>
        <v>0</v>
      </c>
      <c r="J25" s="533">
        <f t="shared" si="2"/>
        <v>0</v>
      </c>
      <c r="K25" s="534">
        <f t="shared" si="3"/>
        <v>0</v>
      </c>
      <c r="L25" s="535"/>
      <c r="M25" s="99"/>
      <c r="N25" s="99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2"/>
      <c r="CY25" s="482"/>
      <c r="CZ25" s="482"/>
      <c r="DA25" s="482"/>
      <c r="DB25" s="482"/>
      <c r="DC25" s="482"/>
      <c r="DD25" s="482"/>
      <c r="DE25" s="482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2"/>
      <c r="DR25" s="482"/>
      <c r="DS25" s="482"/>
      <c r="DT25" s="482"/>
      <c r="DU25" s="482"/>
      <c r="DV25" s="482"/>
      <c r="DW25" s="482"/>
      <c r="DX25" s="482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2"/>
      <c r="EK25" s="482"/>
      <c r="EL25" s="482"/>
      <c r="EM25" s="482"/>
      <c r="EN25" s="482"/>
      <c r="EO25" s="482"/>
      <c r="EP25" s="482"/>
      <c r="EQ25" s="482"/>
      <c r="ER25" s="482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2"/>
      <c r="FD25" s="482"/>
      <c r="FE25" s="482"/>
      <c r="FF25" s="482"/>
      <c r="FG25" s="482"/>
      <c r="FH25" s="482"/>
      <c r="FI25" s="482"/>
      <c r="FJ25" s="482"/>
      <c r="FK25" s="482"/>
      <c r="FL25" s="482"/>
      <c r="FM25" s="482"/>
      <c r="FN25" s="482"/>
      <c r="FO25" s="482"/>
      <c r="FP25" s="482"/>
      <c r="FQ25" s="482"/>
      <c r="FR25" s="482"/>
    </row>
    <row r="26" spans="1:174" s="536" customFormat="1" ht="18" customHeight="1" x14ac:dyDescent="0.2">
      <c r="A26" s="472"/>
      <c r="B26" s="818"/>
      <c r="C26" s="515" t="s">
        <v>217</v>
      </c>
      <c r="D26" s="516" t="s">
        <v>218</v>
      </c>
      <c r="E26" s="517" t="s">
        <v>193</v>
      </c>
      <c r="F26" s="518">
        <v>2</v>
      </c>
      <c r="G26" s="519">
        <f t="shared" si="0"/>
        <v>2.2000000000000002</v>
      </c>
      <c r="H26" s="520">
        <v>10</v>
      </c>
      <c r="I26" s="521">
        <f t="shared" si="1"/>
        <v>0</v>
      </c>
      <c r="J26" s="522">
        <f t="shared" si="2"/>
        <v>0</v>
      </c>
      <c r="K26" s="523">
        <f t="shared" si="3"/>
        <v>0</v>
      </c>
      <c r="L26" s="524"/>
      <c r="M26" s="99"/>
      <c r="N26" s="99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2"/>
      <c r="CM26" s="482"/>
      <c r="CN26" s="482"/>
      <c r="CO26" s="482"/>
      <c r="CP26" s="482"/>
      <c r="CQ26" s="482"/>
      <c r="CR26" s="482"/>
      <c r="CS26" s="482"/>
      <c r="CT26" s="482"/>
      <c r="CU26" s="482"/>
      <c r="CV26" s="482"/>
      <c r="CW26" s="482"/>
      <c r="CX26" s="482"/>
      <c r="CY26" s="482"/>
      <c r="CZ26" s="482"/>
      <c r="DA26" s="482"/>
      <c r="DB26" s="482"/>
      <c r="DC26" s="482"/>
      <c r="DD26" s="482"/>
      <c r="DE26" s="482"/>
      <c r="DF26" s="482"/>
      <c r="DG26" s="482"/>
      <c r="DH26" s="482"/>
      <c r="DI26" s="482"/>
      <c r="DJ26" s="482"/>
      <c r="DK26" s="482"/>
      <c r="DL26" s="482"/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2"/>
      <c r="DX26" s="482"/>
      <c r="DY26" s="482"/>
      <c r="DZ26" s="482"/>
      <c r="EA26" s="482"/>
      <c r="EB26" s="482"/>
      <c r="EC26" s="482"/>
      <c r="ED26" s="482"/>
      <c r="EE26" s="482"/>
      <c r="EF26" s="482"/>
      <c r="EG26" s="482"/>
      <c r="EH26" s="482"/>
      <c r="EI26" s="482"/>
      <c r="EJ26" s="482"/>
      <c r="EK26" s="482"/>
      <c r="EL26" s="482"/>
      <c r="EM26" s="482"/>
      <c r="EN26" s="482"/>
      <c r="EO26" s="482"/>
      <c r="EP26" s="482"/>
      <c r="EQ26" s="482"/>
      <c r="ER26" s="482"/>
      <c r="ES26" s="482"/>
      <c r="ET26" s="482"/>
      <c r="EU26" s="482"/>
      <c r="EV26" s="482"/>
      <c r="EW26" s="482"/>
      <c r="EX26" s="482"/>
      <c r="EY26" s="482"/>
      <c r="EZ26" s="482"/>
      <c r="FA26" s="482"/>
      <c r="FB26" s="482"/>
      <c r="FC26" s="482"/>
      <c r="FD26" s="482"/>
      <c r="FE26" s="482"/>
      <c r="FF26" s="482"/>
      <c r="FG26" s="482"/>
      <c r="FH26" s="482"/>
      <c r="FI26" s="482"/>
      <c r="FJ26" s="482"/>
      <c r="FK26" s="482"/>
      <c r="FL26" s="482"/>
      <c r="FM26" s="482"/>
      <c r="FN26" s="482"/>
      <c r="FO26" s="482"/>
      <c r="FP26" s="482"/>
      <c r="FQ26" s="482"/>
      <c r="FR26" s="482"/>
    </row>
    <row r="27" spans="1:174" s="536" customFormat="1" ht="18" customHeight="1" x14ac:dyDescent="0.2">
      <c r="A27" s="472"/>
      <c r="B27" s="818"/>
      <c r="C27" s="526" t="s">
        <v>219</v>
      </c>
      <c r="D27" s="527" t="s">
        <v>220</v>
      </c>
      <c r="E27" s="528" t="s">
        <v>221</v>
      </c>
      <c r="F27" s="529">
        <v>1.82</v>
      </c>
      <c r="G27" s="530">
        <f t="shared" si="0"/>
        <v>2.0020000000000002</v>
      </c>
      <c r="H27" s="531">
        <v>10</v>
      </c>
      <c r="I27" s="532">
        <f t="shared" si="1"/>
        <v>0</v>
      </c>
      <c r="J27" s="533">
        <f t="shared" si="2"/>
        <v>0</v>
      </c>
      <c r="K27" s="534">
        <f t="shared" si="3"/>
        <v>0</v>
      </c>
      <c r="L27" s="535"/>
      <c r="M27" s="99"/>
      <c r="N27" s="99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  <c r="CM27" s="482"/>
      <c r="CN27" s="482"/>
      <c r="CO27" s="482"/>
      <c r="CP27" s="482"/>
      <c r="CQ27" s="482"/>
      <c r="CR27" s="482"/>
      <c r="CS27" s="482"/>
      <c r="CT27" s="482"/>
      <c r="CU27" s="482"/>
      <c r="CV27" s="482"/>
      <c r="CW27" s="482"/>
      <c r="CX27" s="482"/>
      <c r="CY27" s="482"/>
      <c r="CZ27" s="482"/>
      <c r="DA27" s="482"/>
      <c r="DB27" s="482"/>
      <c r="DC27" s="482"/>
      <c r="DD27" s="482"/>
      <c r="DE27" s="482"/>
      <c r="DF27" s="482"/>
      <c r="DG27" s="482"/>
      <c r="DH27" s="482"/>
      <c r="DI27" s="482"/>
      <c r="DJ27" s="482"/>
      <c r="DK27" s="482"/>
      <c r="DL27" s="482"/>
      <c r="DM27" s="482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2"/>
      <c r="EA27" s="482"/>
      <c r="EB27" s="482"/>
      <c r="EC27" s="482"/>
      <c r="ED27" s="482"/>
      <c r="EE27" s="482"/>
      <c r="EF27" s="482"/>
      <c r="EG27" s="482"/>
      <c r="EH27" s="482"/>
      <c r="EI27" s="482"/>
      <c r="EJ27" s="482"/>
      <c r="EK27" s="482"/>
      <c r="EL27" s="482"/>
      <c r="EM27" s="482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2"/>
      <c r="EY27" s="482"/>
      <c r="EZ27" s="482"/>
      <c r="FA27" s="482"/>
      <c r="FB27" s="482"/>
      <c r="FC27" s="482"/>
      <c r="FD27" s="482"/>
      <c r="FE27" s="482"/>
      <c r="FF27" s="482"/>
      <c r="FG27" s="482"/>
      <c r="FH27" s="482"/>
      <c r="FI27" s="482"/>
      <c r="FJ27" s="482"/>
      <c r="FK27" s="482"/>
      <c r="FL27" s="482"/>
      <c r="FM27" s="482"/>
      <c r="FN27" s="482"/>
      <c r="FO27" s="482"/>
      <c r="FP27" s="482"/>
      <c r="FQ27" s="482"/>
      <c r="FR27" s="482"/>
    </row>
    <row r="28" spans="1:174" s="536" customFormat="1" ht="18" customHeight="1" x14ac:dyDescent="0.2">
      <c r="A28" s="472"/>
      <c r="B28" s="818"/>
      <c r="C28" s="517"/>
      <c r="D28" s="516"/>
      <c r="E28" s="517"/>
      <c r="F28" s="518"/>
      <c r="G28" s="519">
        <f t="shared" si="0"/>
        <v>0</v>
      </c>
      <c r="H28" s="520">
        <v>10</v>
      </c>
      <c r="I28" s="521">
        <f t="shared" si="1"/>
        <v>0</v>
      </c>
      <c r="J28" s="522">
        <f t="shared" si="2"/>
        <v>0</v>
      </c>
      <c r="K28" s="523">
        <f t="shared" si="3"/>
        <v>0</v>
      </c>
      <c r="L28" s="524"/>
      <c r="M28" s="99"/>
      <c r="N28" s="99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2"/>
      <c r="CX28" s="482"/>
      <c r="CY28" s="482"/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2"/>
      <c r="FL28" s="482"/>
      <c r="FM28" s="482"/>
      <c r="FN28" s="482"/>
      <c r="FO28" s="482"/>
      <c r="FP28" s="482"/>
      <c r="FQ28" s="482"/>
      <c r="FR28" s="482"/>
    </row>
    <row r="29" spans="1:174" s="536" customFormat="1" ht="18" customHeight="1" x14ac:dyDescent="0.2">
      <c r="A29" s="472"/>
      <c r="B29" s="818"/>
      <c r="C29" s="528"/>
      <c r="D29" s="527"/>
      <c r="E29" s="528"/>
      <c r="F29" s="529"/>
      <c r="G29" s="530">
        <f t="shared" si="0"/>
        <v>0</v>
      </c>
      <c r="H29" s="531">
        <v>10</v>
      </c>
      <c r="I29" s="532">
        <f t="shared" si="1"/>
        <v>0</v>
      </c>
      <c r="J29" s="533">
        <f t="shared" si="2"/>
        <v>0</v>
      </c>
      <c r="K29" s="534">
        <f t="shared" si="3"/>
        <v>0</v>
      </c>
      <c r="L29" s="535"/>
      <c r="M29" s="99"/>
      <c r="N29" s="99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2"/>
      <c r="CY29" s="482"/>
      <c r="CZ29" s="482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2"/>
      <c r="EL29" s="482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2"/>
      <c r="FL29" s="482"/>
      <c r="FM29" s="482"/>
      <c r="FN29" s="482"/>
      <c r="FO29" s="482"/>
      <c r="FP29" s="482"/>
      <c r="FQ29" s="482"/>
      <c r="FR29" s="482"/>
    </row>
    <row r="30" spans="1:174" s="536" customFormat="1" ht="18" customHeight="1" x14ac:dyDescent="0.2">
      <c r="A30" s="472"/>
      <c r="B30" s="818"/>
      <c r="C30" s="517"/>
      <c r="D30" s="516"/>
      <c r="E30" s="517"/>
      <c r="F30" s="518"/>
      <c r="G30" s="519">
        <f t="shared" si="0"/>
        <v>0</v>
      </c>
      <c r="H30" s="520">
        <v>10</v>
      </c>
      <c r="I30" s="521">
        <f t="shared" si="1"/>
        <v>0</v>
      </c>
      <c r="J30" s="522">
        <f t="shared" si="2"/>
        <v>0</v>
      </c>
      <c r="K30" s="523">
        <f t="shared" si="3"/>
        <v>0</v>
      </c>
      <c r="L30" s="524"/>
      <c r="M30" s="99"/>
      <c r="N30" s="99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82"/>
      <c r="CY30" s="482"/>
      <c r="CZ30" s="482"/>
      <c r="DA30" s="482"/>
      <c r="DB30" s="482"/>
      <c r="DC30" s="482"/>
      <c r="DD30" s="482"/>
      <c r="DE30" s="482"/>
      <c r="DF30" s="482"/>
      <c r="DG30" s="482"/>
      <c r="DH30" s="482"/>
      <c r="DI30" s="482"/>
      <c r="DJ30" s="482"/>
      <c r="DK30" s="482"/>
      <c r="DL30" s="482"/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2"/>
      <c r="EA30" s="482"/>
      <c r="EB30" s="482"/>
      <c r="EC30" s="482"/>
      <c r="ED30" s="482"/>
      <c r="EE30" s="482"/>
      <c r="EF30" s="482"/>
      <c r="EG30" s="482"/>
      <c r="EH30" s="482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2"/>
      <c r="EY30" s="482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482"/>
      <c r="FL30" s="482"/>
      <c r="FM30" s="482"/>
      <c r="FN30" s="482"/>
      <c r="FO30" s="482"/>
      <c r="FP30" s="482"/>
      <c r="FQ30" s="482"/>
      <c r="FR30" s="482"/>
    </row>
    <row r="31" spans="1:174" s="536" customFormat="1" ht="18" customHeight="1" x14ac:dyDescent="0.2">
      <c r="A31" s="472"/>
      <c r="B31" s="818"/>
      <c r="C31" s="528"/>
      <c r="D31" s="527"/>
      <c r="E31" s="528"/>
      <c r="F31" s="529"/>
      <c r="G31" s="530">
        <f t="shared" si="0"/>
        <v>0</v>
      </c>
      <c r="H31" s="531">
        <v>10</v>
      </c>
      <c r="I31" s="532">
        <f t="shared" si="1"/>
        <v>0</v>
      </c>
      <c r="J31" s="533">
        <f t="shared" si="2"/>
        <v>0</v>
      </c>
      <c r="K31" s="534">
        <f t="shared" si="3"/>
        <v>0</v>
      </c>
      <c r="L31" s="535"/>
      <c r="M31" s="99"/>
      <c r="N31" s="99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2"/>
      <c r="BN31" s="482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2"/>
      <c r="CM31" s="482"/>
      <c r="CN31" s="482"/>
      <c r="CO31" s="482"/>
      <c r="CP31" s="482"/>
      <c r="CQ31" s="482"/>
      <c r="CR31" s="482"/>
      <c r="CS31" s="482"/>
      <c r="CT31" s="482"/>
      <c r="CU31" s="482"/>
      <c r="CV31" s="482"/>
      <c r="CW31" s="482"/>
      <c r="CX31" s="482"/>
      <c r="CY31" s="482"/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482"/>
      <c r="FL31" s="482"/>
      <c r="FM31" s="482"/>
      <c r="FN31" s="482"/>
      <c r="FO31" s="482"/>
      <c r="FP31" s="482"/>
      <c r="FQ31" s="482"/>
      <c r="FR31" s="482"/>
    </row>
    <row r="32" spans="1:174" s="536" customFormat="1" ht="18" customHeight="1" x14ac:dyDescent="0.2">
      <c r="A32" s="472"/>
      <c r="B32" s="818"/>
      <c r="C32" s="517"/>
      <c r="D32" s="516"/>
      <c r="E32" s="517"/>
      <c r="F32" s="518"/>
      <c r="G32" s="519">
        <f t="shared" si="0"/>
        <v>0</v>
      </c>
      <c r="H32" s="520">
        <v>10</v>
      </c>
      <c r="I32" s="521">
        <f t="shared" si="1"/>
        <v>0</v>
      </c>
      <c r="J32" s="522">
        <f t="shared" si="2"/>
        <v>0</v>
      </c>
      <c r="K32" s="523">
        <f t="shared" si="3"/>
        <v>0</v>
      </c>
      <c r="L32" s="524"/>
      <c r="M32" s="99"/>
      <c r="N32" s="99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/>
      <c r="CX32" s="482"/>
      <c r="CY32" s="482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82"/>
      <c r="FL32" s="482"/>
      <c r="FM32" s="482"/>
      <c r="FN32" s="482"/>
      <c r="FO32" s="482"/>
      <c r="FP32" s="482"/>
      <c r="FQ32" s="482"/>
      <c r="FR32" s="482"/>
    </row>
    <row r="33" spans="1:174" s="538" customFormat="1" ht="18" customHeight="1" x14ac:dyDescent="0.2">
      <c r="A33" s="472"/>
      <c r="B33" s="818"/>
      <c r="C33" s="528"/>
      <c r="D33" s="527"/>
      <c r="E33" s="528"/>
      <c r="F33" s="529"/>
      <c r="G33" s="537">
        <f t="shared" si="0"/>
        <v>0</v>
      </c>
      <c r="H33" s="531">
        <v>10</v>
      </c>
      <c r="I33" s="532">
        <f t="shared" si="1"/>
        <v>0</v>
      </c>
      <c r="J33" s="533">
        <f t="shared" si="2"/>
        <v>0</v>
      </c>
      <c r="K33" s="534">
        <f t="shared" si="3"/>
        <v>0</v>
      </c>
      <c r="L33" s="535"/>
      <c r="M33" s="99"/>
      <c r="N33" s="99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82"/>
      <c r="CY33" s="482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2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2"/>
      <c r="FD33" s="482"/>
      <c r="FE33" s="482"/>
      <c r="FF33" s="482"/>
      <c r="FG33" s="482"/>
      <c r="FH33" s="482"/>
      <c r="FI33" s="482"/>
      <c r="FJ33" s="482"/>
      <c r="FK33" s="482"/>
      <c r="FL33" s="482"/>
      <c r="FM33" s="482"/>
      <c r="FN33" s="482"/>
      <c r="FO33" s="482"/>
      <c r="FP33" s="482"/>
      <c r="FQ33" s="482"/>
      <c r="FR33" s="482"/>
    </row>
    <row r="34" spans="1:174" s="482" customFormat="1" ht="18" customHeight="1" x14ac:dyDescent="0.2">
      <c r="A34" s="472"/>
      <c r="B34" s="257"/>
      <c r="C34" s="539"/>
      <c r="D34" s="315"/>
      <c r="E34" s="539"/>
      <c r="F34" s="540"/>
      <c r="G34" s="541"/>
      <c r="H34" s="542"/>
      <c r="I34" s="543"/>
      <c r="J34" s="544"/>
      <c r="K34" s="258"/>
      <c r="L34" s="545"/>
      <c r="M34" s="99"/>
      <c r="N34" s="99"/>
    </row>
    <row r="35" spans="1:174" s="482" customFormat="1" ht="14.25" customHeight="1" x14ac:dyDescent="0.2">
      <c r="A35" s="472"/>
      <c r="B35" s="546"/>
      <c r="C35" s="539"/>
      <c r="D35" s="315"/>
      <c r="E35" s="539"/>
      <c r="F35" s="540"/>
      <c r="G35" s="547"/>
      <c r="H35" s="542"/>
      <c r="I35" s="543"/>
      <c r="J35" s="544"/>
      <c r="K35" s="258"/>
      <c r="L35" s="545"/>
      <c r="M35" s="99"/>
      <c r="N35" s="99"/>
    </row>
    <row r="36" spans="1:174" s="549" customFormat="1" ht="18" customHeight="1" x14ac:dyDescent="0.2">
      <c r="A36" s="472"/>
      <c r="B36" s="818" t="s">
        <v>222</v>
      </c>
      <c r="C36" s="548" t="s">
        <v>223</v>
      </c>
      <c r="D36" s="517" t="s">
        <v>224</v>
      </c>
      <c r="E36" s="517" t="s">
        <v>193</v>
      </c>
      <c r="F36" s="518">
        <v>2.27</v>
      </c>
      <c r="G36" s="519">
        <f t="shared" ref="G36:G55" si="4">F36*1.1</f>
        <v>2.4970000000000003</v>
      </c>
      <c r="H36" s="520">
        <v>10</v>
      </c>
      <c r="I36" s="521">
        <f t="shared" ref="I36:I55" si="5">K36*F36</f>
        <v>0</v>
      </c>
      <c r="J36" s="522">
        <f t="shared" ref="J36:J55" si="6">K36*G36</f>
        <v>0</v>
      </c>
      <c r="K36" s="523">
        <f t="shared" ref="K36:K55" si="7">SUM(L36:L36)</f>
        <v>0</v>
      </c>
      <c r="L36" s="524"/>
      <c r="M36" s="99"/>
      <c r="N36" s="99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2"/>
      <c r="EL36" s="482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2"/>
      <c r="FL36" s="482"/>
      <c r="FM36" s="482"/>
      <c r="FN36" s="482"/>
      <c r="FO36" s="482"/>
      <c r="FP36" s="482"/>
      <c r="FQ36" s="482"/>
      <c r="FR36" s="482"/>
    </row>
    <row r="37" spans="1:174" s="536" customFormat="1" ht="18" customHeight="1" x14ac:dyDescent="0.2">
      <c r="A37" s="472"/>
      <c r="B37" s="818"/>
      <c r="C37" s="550" t="s">
        <v>225</v>
      </c>
      <c r="D37" s="528" t="s">
        <v>226</v>
      </c>
      <c r="E37" s="528" t="s">
        <v>227</v>
      </c>
      <c r="F37" s="529">
        <v>2.4</v>
      </c>
      <c r="G37" s="530">
        <f t="shared" si="4"/>
        <v>2.64</v>
      </c>
      <c r="H37" s="531">
        <v>10</v>
      </c>
      <c r="I37" s="532">
        <f t="shared" si="5"/>
        <v>0</v>
      </c>
      <c r="J37" s="533">
        <f t="shared" si="6"/>
        <v>0</v>
      </c>
      <c r="K37" s="534">
        <f t="shared" si="7"/>
        <v>0</v>
      </c>
      <c r="L37" s="551"/>
      <c r="M37" s="99"/>
      <c r="N37" s="99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2"/>
      <c r="EK37" s="482"/>
      <c r="EL37" s="482"/>
      <c r="EM37" s="482"/>
      <c r="EN37" s="482"/>
      <c r="EO37" s="482"/>
      <c r="EP37" s="482"/>
      <c r="EQ37" s="482"/>
      <c r="ER37" s="482"/>
      <c r="ES37" s="482"/>
      <c r="ET37" s="482"/>
      <c r="EU37" s="482"/>
      <c r="EV37" s="482"/>
      <c r="EW37" s="482"/>
      <c r="EX37" s="482"/>
      <c r="EY37" s="482"/>
      <c r="EZ37" s="482"/>
      <c r="FA37" s="482"/>
      <c r="FB37" s="482"/>
      <c r="FC37" s="482"/>
      <c r="FD37" s="482"/>
      <c r="FE37" s="482"/>
      <c r="FF37" s="482"/>
      <c r="FG37" s="482"/>
      <c r="FH37" s="482"/>
      <c r="FI37" s="482"/>
      <c r="FJ37" s="482"/>
      <c r="FK37" s="482"/>
      <c r="FL37" s="482"/>
      <c r="FM37" s="482"/>
      <c r="FN37" s="482"/>
      <c r="FO37" s="482"/>
      <c r="FP37" s="482"/>
      <c r="FQ37" s="482"/>
      <c r="FR37" s="482"/>
    </row>
    <row r="38" spans="1:174" s="536" customFormat="1" ht="18" customHeight="1" x14ac:dyDescent="0.2">
      <c r="A38" s="472"/>
      <c r="B38" s="818"/>
      <c r="C38" s="515" t="s">
        <v>228</v>
      </c>
      <c r="D38" s="517" t="s">
        <v>229</v>
      </c>
      <c r="E38" s="517" t="s">
        <v>230</v>
      </c>
      <c r="F38" s="518">
        <v>2.4</v>
      </c>
      <c r="G38" s="519">
        <f t="shared" si="4"/>
        <v>2.64</v>
      </c>
      <c r="H38" s="520">
        <v>10</v>
      </c>
      <c r="I38" s="521">
        <f t="shared" si="5"/>
        <v>0</v>
      </c>
      <c r="J38" s="522">
        <f t="shared" si="6"/>
        <v>0</v>
      </c>
      <c r="K38" s="523">
        <f t="shared" si="7"/>
        <v>0</v>
      </c>
      <c r="L38" s="552"/>
      <c r="M38" s="99"/>
      <c r="N38" s="99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2"/>
      <c r="CY38" s="482"/>
      <c r="CZ38" s="482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2"/>
      <c r="DR38" s="482"/>
      <c r="DS38" s="482"/>
      <c r="DT38" s="482"/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2"/>
      <c r="EL38" s="482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482"/>
      <c r="FL38" s="482"/>
      <c r="FM38" s="482"/>
      <c r="FN38" s="482"/>
      <c r="FO38" s="482"/>
      <c r="FP38" s="482"/>
      <c r="FQ38" s="482"/>
      <c r="FR38" s="482"/>
    </row>
    <row r="39" spans="1:174" s="536" customFormat="1" ht="18" customHeight="1" x14ac:dyDescent="0.2">
      <c r="A39" s="472"/>
      <c r="B39" s="818"/>
      <c r="C39" s="550" t="s">
        <v>231</v>
      </c>
      <c r="D39" s="553" t="s">
        <v>232</v>
      </c>
      <c r="E39" s="528" t="s">
        <v>233</v>
      </c>
      <c r="F39" s="529">
        <v>2.27</v>
      </c>
      <c r="G39" s="530">
        <f t="shared" si="4"/>
        <v>2.4970000000000003</v>
      </c>
      <c r="H39" s="531">
        <v>10</v>
      </c>
      <c r="I39" s="532">
        <f t="shared" si="5"/>
        <v>0</v>
      </c>
      <c r="J39" s="533">
        <f t="shared" si="6"/>
        <v>0</v>
      </c>
      <c r="K39" s="534">
        <f t="shared" si="7"/>
        <v>0</v>
      </c>
      <c r="L39" s="551"/>
      <c r="M39" s="99"/>
      <c r="N39" s="99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2"/>
      <c r="CW39" s="482"/>
      <c r="CX39" s="482"/>
      <c r="CY39" s="482"/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82"/>
      <c r="EE39" s="482"/>
      <c r="EF39" s="482"/>
      <c r="EG39" s="482"/>
      <c r="EH39" s="482"/>
      <c r="EI39" s="482"/>
      <c r="EJ39" s="482"/>
      <c r="EK39" s="482"/>
      <c r="EL39" s="482"/>
      <c r="EM39" s="482"/>
      <c r="EN39" s="482"/>
      <c r="EO39" s="482"/>
      <c r="EP39" s="482"/>
      <c r="EQ39" s="482"/>
      <c r="ER39" s="482"/>
      <c r="ES39" s="482"/>
      <c r="ET39" s="482"/>
      <c r="EU39" s="482"/>
      <c r="EV39" s="482"/>
      <c r="EW39" s="482"/>
      <c r="EX39" s="482"/>
      <c r="EY39" s="482"/>
      <c r="EZ39" s="482"/>
      <c r="FA39" s="482"/>
      <c r="FB39" s="482"/>
      <c r="FC39" s="482"/>
      <c r="FD39" s="482"/>
      <c r="FE39" s="482"/>
      <c r="FF39" s="482"/>
      <c r="FG39" s="482"/>
      <c r="FH39" s="482"/>
      <c r="FI39" s="482"/>
      <c r="FJ39" s="482"/>
      <c r="FK39" s="482"/>
      <c r="FL39" s="482"/>
      <c r="FM39" s="482"/>
      <c r="FN39" s="482"/>
      <c r="FO39" s="482"/>
      <c r="FP39" s="482"/>
      <c r="FQ39" s="482"/>
      <c r="FR39" s="482"/>
    </row>
    <row r="40" spans="1:174" s="536" customFormat="1" ht="18" customHeight="1" x14ac:dyDescent="0.2">
      <c r="A40" s="472"/>
      <c r="B40" s="818"/>
      <c r="C40" s="515" t="s">
        <v>234</v>
      </c>
      <c r="D40" s="517" t="s">
        <v>235</v>
      </c>
      <c r="E40" s="517" t="s">
        <v>236</v>
      </c>
      <c r="F40" s="518">
        <v>2.4</v>
      </c>
      <c r="G40" s="519">
        <f t="shared" si="4"/>
        <v>2.64</v>
      </c>
      <c r="H40" s="520">
        <v>10</v>
      </c>
      <c r="I40" s="521">
        <f t="shared" si="5"/>
        <v>0</v>
      </c>
      <c r="J40" s="522">
        <f t="shared" si="6"/>
        <v>0</v>
      </c>
      <c r="K40" s="523">
        <f t="shared" si="7"/>
        <v>0</v>
      </c>
      <c r="L40" s="552"/>
      <c r="M40" s="99"/>
      <c r="N40" s="99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2"/>
      <c r="CZ40" s="482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2"/>
      <c r="DS40" s="482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2"/>
      <c r="EL40" s="482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  <c r="FH40" s="482"/>
      <c r="FI40" s="482"/>
      <c r="FJ40" s="482"/>
      <c r="FK40" s="482"/>
      <c r="FL40" s="482"/>
      <c r="FM40" s="482"/>
      <c r="FN40" s="482"/>
      <c r="FO40" s="482"/>
      <c r="FP40" s="482"/>
      <c r="FQ40" s="482"/>
      <c r="FR40" s="482"/>
    </row>
    <row r="41" spans="1:174" s="536" customFormat="1" ht="18" customHeight="1" x14ac:dyDescent="0.2">
      <c r="A41" s="472"/>
      <c r="B41" s="818"/>
      <c r="C41" s="550" t="s">
        <v>237</v>
      </c>
      <c r="D41" s="554" t="s">
        <v>238</v>
      </c>
      <c r="E41" s="528" t="s">
        <v>239</v>
      </c>
      <c r="F41" s="529">
        <v>2.4</v>
      </c>
      <c r="G41" s="530">
        <f t="shared" si="4"/>
        <v>2.64</v>
      </c>
      <c r="H41" s="531">
        <v>10</v>
      </c>
      <c r="I41" s="532">
        <f t="shared" si="5"/>
        <v>0</v>
      </c>
      <c r="J41" s="533">
        <f t="shared" si="6"/>
        <v>0</v>
      </c>
      <c r="K41" s="534">
        <f t="shared" si="7"/>
        <v>0</v>
      </c>
      <c r="L41" s="551"/>
      <c r="M41" s="99"/>
      <c r="N41" s="99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482"/>
      <c r="CE41" s="482"/>
      <c r="CF41" s="482"/>
      <c r="CG41" s="482"/>
      <c r="CH41" s="482"/>
      <c r="CI41" s="482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2"/>
      <c r="CW41" s="482"/>
      <c r="CX41" s="482"/>
      <c r="CY41" s="482"/>
      <c r="CZ41" s="482"/>
      <c r="DA41" s="482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2"/>
      <c r="DQ41" s="482"/>
      <c r="DR41" s="482"/>
      <c r="DS41" s="482"/>
      <c r="DT41" s="482"/>
      <c r="DU41" s="482"/>
      <c r="DV41" s="482"/>
      <c r="DW41" s="482"/>
      <c r="DX41" s="482"/>
      <c r="DY41" s="482"/>
      <c r="DZ41" s="482"/>
      <c r="EA41" s="482"/>
      <c r="EB41" s="482"/>
      <c r="EC41" s="482"/>
      <c r="ED41" s="482"/>
      <c r="EE41" s="482"/>
      <c r="EF41" s="482"/>
      <c r="EG41" s="482"/>
      <c r="EH41" s="482"/>
      <c r="EI41" s="482"/>
      <c r="EJ41" s="482"/>
      <c r="EK41" s="482"/>
      <c r="EL41" s="482"/>
      <c r="EM41" s="482"/>
      <c r="EN41" s="482"/>
      <c r="EO41" s="482"/>
      <c r="EP41" s="482"/>
      <c r="EQ41" s="482"/>
      <c r="ER41" s="482"/>
      <c r="ES41" s="482"/>
      <c r="ET41" s="482"/>
      <c r="EU41" s="482"/>
      <c r="EV41" s="482"/>
      <c r="EW41" s="482"/>
      <c r="EX41" s="482"/>
      <c r="EY41" s="482"/>
      <c r="EZ41" s="482"/>
      <c r="FA41" s="482"/>
      <c r="FB41" s="482"/>
      <c r="FC41" s="482"/>
      <c r="FD41" s="482"/>
      <c r="FE41" s="482"/>
      <c r="FF41" s="482"/>
      <c r="FG41" s="482"/>
      <c r="FH41" s="482"/>
      <c r="FI41" s="482"/>
      <c r="FJ41" s="482"/>
      <c r="FK41" s="482"/>
      <c r="FL41" s="482"/>
      <c r="FM41" s="482"/>
      <c r="FN41" s="482"/>
      <c r="FO41" s="482"/>
      <c r="FP41" s="482"/>
      <c r="FQ41" s="482"/>
      <c r="FR41" s="482"/>
    </row>
    <row r="42" spans="1:174" s="536" customFormat="1" ht="18" customHeight="1" x14ac:dyDescent="0.2">
      <c r="A42" s="472"/>
      <c r="B42" s="818"/>
      <c r="C42" s="515" t="s">
        <v>240</v>
      </c>
      <c r="D42" s="517" t="s">
        <v>241</v>
      </c>
      <c r="E42" s="517" t="s">
        <v>187</v>
      </c>
      <c r="F42" s="518">
        <v>2.4</v>
      </c>
      <c r="G42" s="519">
        <f t="shared" si="4"/>
        <v>2.64</v>
      </c>
      <c r="H42" s="520">
        <v>10</v>
      </c>
      <c r="I42" s="521">
        <f t="shared" si="5"/>
        <v>0</v>
      </c>
      <c r="J42" s="522">
        <f t="shared" si="6"/>
        <v>0</v>
      </c>
      <c r="K42" s="523">
        <f t="shared" si="7"/>
        <v>0</v>
      </c>
      <c r="L42" s="552"/>
      <c r="M42" s="99"/>
      <c r="N42" s="99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2"/>
      <c r="CF42" s="482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/>
      <c r="CX42" s="482"/>
      <c r="CY42" s="482"/>
      <c r="CZ42" s="482"/>
      <c r="DA42" s="482"/>
      <c r="DB42" s="482"/>
      <c r="DC42" s="482"/>
      <c r="DD42" s="482"/>
      <c r="DE42" s="482"/>
      <c r="DF42" s="482"/>
      <c r="DG42" s="482"/>
      <c r="DH42" s="482"/>
      <c r="DI42" s="482"/>
      <c r="DJ42" s="482"/>
      <c r="DK42" s="482"/>
      <c r="DL42" s="482"/>
      <c r="DM42" s="482"/>
      <c r="DN42" s="482"/>
      <c r="DO42" s="482"/>
      <c r="DP42" s="482"/>
      <c r="DQ42" s="482"/>
      <c r="DR42" s="482"/>
      <c r="DS42" s="482"/>
      <c r="DT42" s="482"/>
      <c r="DU42" s="482"/>
      <c r="DV42" s="482"/>
      <c r="DW42" s="482"/>
      <c r="DX42" s="482"/>
      <c r="DY42" s="482"/>
      <c r="DZ42" s="482"/>
      <c r="EA42" s="482"/>
      <c r="EB42" s="482"/>
      <c r="EC42" s="482"/>
      <c r="ED42" s="482"/>
      <c r="EE42" s="482"/>
      <c r="EF42" s="482"/>
      <c r="EG42" s="482"/>
      <c r="EH42" s="482"/>
      <c r="EI42" s="482"/>
      <c r="EJ42" s="482"/>
      <c r="EK42" s="482"/>
      <c r="EL42" s="482"/>
      <c r="EM42" s="482"/>
      <c r="EN42" s="482"/>
      <c r="EO42" s="482"/>
      <c r="EP42" s="482"/>
      <c r="EQ42" s="482"/>
      <c r="ER42" s="482"/>
      <c r="ES42" s="482"/>
      <c r="ET42" s="482"/>
      <c r="EU42" s="482"/>
      <c r="EV42" s="482"/>
      <c r="EW42" s="482"/>
      <c r="EX42" s="482"/>
      <c r="EY42" s="482"/>
      <c r="EZ42" s="482"/>
      <c r="FA42" s="482"/>
      <c r="FB42" s="482"/>
      <c r="FC42" s="482"/>
      <c r="FD42" s="482"/>
      <c r="FE42" s="482"/>
      <c r="FF42" s="482"/>
      <c r="FG42" s="482"/>
      <c r="FH42" s="482"/>
      <c r="FI42" s="482"/>
      <c r="FJ42" s="482"/>
      <c r="FK42" s="482"/>
      <c r="FL42" s="482"/>
      <c r="FM42" s="482"/>
      <c r="FN42" s="482"/>
      <c r="FO42" s="482"/>
      <c r="FP42" s="482"/>
      <c r="FQ42" s="482"/>
      <c r="FR42" s="482"/>
    </row>
    <row r="43" spans="1:174" s="536" customFormat="1" ht="18" customHeight="1" x14ac:dyDescent="0.2">
      <c r="A43" s="472"/>
      <c r="B43" s="818"/>
      <c r="C43" s="526" t="s">
        <v>242</v>
      </c>
      <c r="D43" s="528" t="s">
        <v>243</v>
      </c>
      <c r="E43" s="528" t="s">
        <v>244</v>
      </c>
      <c r="F43" s="529">
        <v>2.5</v>
      </c>
      <c r="G43" s="530">
        <f t="shared" si="4"/>
        <v>2.75</v>
      </c>
      <c r="H43" s="531">
        <v>10</v>
      </c>
      <c r="I43" s="532">
        <f t="shared" si="5"/>
        <v>0</v>
      </c>
      <c r="J43" s="533">
        <f t="shared" si="6"/>
        <v>0</v>
      </c>
      <c r="K43" s="534">
        <f t="shared" si="7"/>
        <v>0</v>
      </c>
      <c r="L43" s="551"/>
      <c r="M43" s="99"/>
      <c r="N43" s="99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2"/>
      <c r="BH43" s="482"/>
      <c r="BI43" s="482"/>
      <c r="BJ43" s="482"/>
      <c r="BK43" s="482"/>
      <c r="BL43" s="482"/>
      <c r="BM43" s="482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2"/>
      <c r="CG43" s="482"/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82"/>
      <c r="CY43" s="482"/>
      <c r="CZ43" s="482"/>
      <c r="DA43" s="482"/>
      <c r="DB43" s="482"/>
      <c r="DC43" s="482"/>
      <c r="DD43" s="482"/>
      <c r="DE43" s="482"/>
      <c r="DF43" s="482"/>
      <c r="DG43" s="482"/>
      <c r="DH43" s="482"/>
      <c r="DI43" s="482"/>
      <c r="DJ43" s="482"/>
      <c r="DK43" s="482"/>
      <c r="DL43" s="482"/>
      <c r="DM43" s="482"/>
      <c r="DN43" s="482"/>
      <c r="DO43" s="482"/>
      <c r="DP43" s="482"/>
      <c r="DQ43" s="482"/>
      <c r="DR43" s="482"/>
      <c r="DS43" s="482"/>
      <c r="DT43" s="482"/>
      <c r="DU43" s="482"/>
      <c r="DV43" s="482"/>
      <c r="DW43" s="482"/>
      <c r="DX43" s="482"/>
      <c r="DY43" s="482"/>
      <c r="DZ43" s="482"/>
      <c r="EA43" s="482"/>
      <c r="EB43" s="482"/>
      <c r="EC43" s="482"/>
      <c r="ED43" s="482"/>
      <c r="EE43" s="482"/>
      <c r="EF43" s="482"/>
      <c r="EG43" s="482"/>
      <c r="EH43" s="482"/>
      <c r="EI43" s="482"/>
      <c r="EJ43" s="482"/>
      <c r="EK43" s="482"/>
      <c r="EL43" s="482"/>
      <c r="EM43" s="482"/>
      <c r="EN43" s="482"/>
      <c r="EO43" s="482"/>
      <c r="EP43" s="482"/>
      <c r="EQ43" s="482"/>
      <c r="ER43" s="482"/>
      <c r="ES43" s="482"/>
      <c r="ET43" s="482"/>
      <c r="EU43" s="482"/>
      <c r="EV43" s="482"/>
      <c r="EW43" s="482"/>
      <c r="EX43" s="482"/>
      <c r="EY43" s="482"/>
      <c r="EZ43" s="482"/>
      <c r="FA43" s="482"/>
      <c r="FB43" s="482"/>
      <c r="FC43" s="482"/>
      <c r="FD43" s="482"/>
      <c r="FE43" s="482"/>
      <c r="FF43" s="482"/>
      <c r="FG43" s="482"/>
      <c r="FH43" s="482"/>
      <c r="FI43" s="482"/>
      <c r="FJ43" s="482"/>
      <c r="FK43" s="482"/>
      <c r="FL43" s="482"/>
      <c r="FM43" s="482"/>
      <c r="FN43" s="482"/>
      <c r="FO43" s="482"/>
      <c r="FP43" s="482"/>
      <c r="FQ43" s="482"/>
      <c r="FR43" s="482"/>
    </row>
    <row r="44" spans="1:174" s="536" customFormat="1" ht="18" customHeight="1" x14ac:dyDescent="0.2">
      <c r="A44" s="472"/>
      <c r="B44" s="818"/>
      <c r="C44" s="515" t="s">
        <v>245</v>
      </c>
      <c r="D44" s="517" t="s">
        <v>246</v>
      </c>
      <c r="E44" s="517" t="s">
        <v>247</v>
      </c>
      <c r="F44" s="518">
        <v>2.27</v>
      </c>
      <c r="G44" s="519">
        <f t="shared" si="4"/>
        <v>2.4970000000000003</v>
      </c>
      <c r="H44" s="520">
        <v>10</v>
      </c>
      <c r="I44" s="521">
        <f t="shared" si="5"/>
        <v>0</v>
      </c>
      <c r="J44" s="522">
        <f t="shared" si="6"/>
        <v>0</v>
      </c>
      <c r="K44" s="523">
        <f t="shared" si="7"/>
        <v>0</v>
      </c>
      <c r="L44" s="524"/>
      <c r="M44" s="99"/>
      <c r="N44" s="99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  <c r="AX44" s="482"/>
      <c r="AY44" s="482"/>
      <c r="AZ44" s="482"/>
      <c r="BA44" s="482"/>
      <c r="BB44" s="482"/>
      <c r="BC44" s="482"/>
      <c r="BD44" s="482"/>
      <c r="BE44" s="482"/>
      <c r="BF44" s="482"/>
      <c r="BG44" s="482"/>
      <c r="BH44" s="482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82"/>
      <c r="CA44" s="482"/>
      <c r="CB44" s="482"/>
      <c r="CC44" s="482"/>
      <c r="CD44" s="482"/>
      <c r="CE44" s="482"/>
      <c r="CF44" s="482"/>
      <c r="CG44" s="482"/>
      <c r="CH44" s="482"/>
      <c r="CI44" s="482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82"/>
      <c r="CY44" s="482"/>
      <c r="CZ44" s="482"/>
      <c r="DA44" s="482"/>
      <c r="DB44" s="482"/>
      <c r="DC44" s="482"/>
      <c r="DD44" s="482"/>
      <c r="DE44" s="482"/>
      <c r="DF44" s="482"/>
      <c r="DG44" s="482"/>
      <c r="DH44" s="482"/>
      <c r="DI44" s="482"/>
      <c r="DJ44" s="482"/>
      <c r="DK44" s="482"/>
      <c r="DL44" s="482"/>
      <c r="DM44" s="482"/>
      <c r="DN44" s="482"/>
      <c r="DO44" s="482"/>
      <c r="DP44" s="482"/>
      <c r="DQ44" s="482"/>
      <c r="DR44" s="482"/>
      <c r="DS44" s="482"/>
      <c r="DT44" s="482"/>
      <c r="DU44" s="482"/>
      <c r="DV44" s="482"/>
      <c r="DW44" s="482"/>
      <c r="DX44" s="482"/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2"/>
      <c r="EJ44" s="482"/>
      <c r="EK44" s="482"/>
      <c r="EL44" s="482"/>
      <c r="EM44" s="482"/>
      <c r="EN44" s="482"/>
      <c r="EO44" s="482"/>
      <c r="EP44" s="482"/>
      <c r="EQ44" s="482"/>
      <c r="ER44" s="482"/>
      <c r="ES44" s="482"/>
      <c r="ET44" s="482"/>
      <c r="EU44" s="482"/>
      <c r="EV44" s="482"/>
      <c r="EW44" s="482"/>
      <c r="EX44" s="482"/>
      <c r="EY44" s="482"/>
      <c r="EZ44" s="482"/>
      <c r="FA44" s="482"/>
      <c r="FB44" s="482"/>
      <c r="FC44" s="482"/>
      <c r="FD44" s="482"/>
      <c r="FE44" s="482"/>
      <c r="FF44" s="482"/>
      <c r="FG44" s="482"/>
      <c r="FH44" s="482"/>
      <c r="FI44" s="482"/>
      <c r="FJ44" s="482"/>
      <c r="FK44" s="482"/>
      <c r="FL44" s="482"/>
      <c r="FM44" s="482"/>
      <c r="FN44" s="482"/>
      <c r="FO44" s="482"/>
      <c r="FP44" s="482"/>
      <c r="FQ44" s="482"/>
      <c r="FR44" s="482"/>
    </row>
    <row r="45" spans="1:174" s="536" customFormat="1" ht="18" customHeight="1" x14ac:dyDescent="0.2">
      <c r="A45" s="472"/>
      <c r="B45" s="818"/>
      <c r="C45" s="526" t="s">
        <v>248</v>
      </c>
      <c r="D45" s="527" t="s">
        <v>249</v>
      </c>
      <c r="E45" s="528" t="s">
        <v>250</v>
      </c>
      <c r="F45" s="529">
        <v>4</v>
      </c>
      <c r="G45" s="530">
        <f t="shared" si="4"/>
        <v>4.4000000000000004</v>
      </c>
      <c r="H45" s="531">
        <v>10</v>
      </c>
      <c r="I45" s="532">
        <f t="shared" si="5"/>
        <v>0</v>
      </c>
      <c r="J45" s="533">
        <f t="shared" si="6"/>
        <v>0</v>
      </c>
      <c r="K45" s="534">
        <f t="shared" si="7"/>
        <v>0</v>
      </c>
      <c r="L45" s="535"/>
      <c r="M45" s="99"/>
      <c r="N45" s="99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2"/>
      <c r="BH45" s="482"/>
      <c r="BI45" s="482"/>
      <c r="BJ45" s="482"/>
      <c r="BK45" s="482"/>
      <c r="BL45" s="482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2"/>
      <c r="CY45" s="482"/>
      <c r="CZ45" s="482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2"/>
      <c r="DR45" s="482"/>
      <c r="DS45" s="482"/>
      <c r="DT45" s="482"/>
      <c r="DU45" s="482"/>
      <c r="DV45" s="482"/>
      <c r="DW45" s="482"/>
      <c r="DX45" s="482"/>
      <c r="DY45" s="482"/>
      <c r="DZ45" s="482"/>
      <c r="EA45" s="482"/>
      <c r="EB45" s="482"/>
      <c r="EC45" s="482"/>
      <c r="ED45" s="482"/>
      <c r="EE45" s="482"/>
      <c r="EF45" s="482"/>
      <c r="EG45" s="482"/>
      <c r="EH45" s="482"/>
      <c r="EI45" s="482"/>
      <c r="EJ45" s="482"/>
      <c r="EK45" s="482"/>
      <c r="EL45" s="482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2"/>
      <c r="FD45" s="482"/>
      <c r="FE45" s="482"/>
      <c r="FF45" s="482"/>
      <c r="FG45" s="482"/>
      <c r="FH45" s="482"/>
      <c r="FI45" s="482"/>
      <c r="FJ45" s="482"/>
      <c r="FK45" s="482"/>
      <c r="FL45" s="482"/>
      <c r="FM45" s="482"/>
      <c r="FN45" s="482"/>
      <c r="FO45" s="482"/>
      <c r="FP45" s="482"/>
      <c r="FQ45" s="482"/>
      <c r="FR45" s="482"/>
    </row>
    <row r="46" spans="1:174" s="536" customFormat="1" ht="18" customHeight="1" x14ac:dyDescent="0.2">
      <c r="A46" s="472"/>
      <c r="B46" s="818"/>
      <c r="C46" s="515" t="s">
        <v>251</v>
      </c>
      <c r="D46" s="516" t="s">
        <v>252</v>
      </c>
      <c r="E46" s="517" t="s">
        <v>253</v>
      </c>
      <c r="F46" s="518">
        <v>4</v>
      </c>
      <c r="G46" s="519">
        <f t="shared" si="4"/>
        <v>4.4000000000000004</v>
      </c>
      <c r="H46" s="520">
        <v>10</v>
      </c>
      <c r="I46" s="521">
        <f t="shared" si="5"/>
        <v>0</v>
      </c>
      <c r="J46" s="522">
        <f t="shared" si="6"/>
        <v>0</v>
      </c>
      <c r="K46" s="523">
        <f t="shared" si="7"/>
        <v>0</v>
      </c>
      <c r="L46" s="524"/>
      <c r="M46" s="99"/>
      <c r="N46" s="99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482"/>
      <c r="BC46" s="482"/>
      <c r="BD46" s="482"/>
      <c r="BE46" s="482"/>
      <c r="BF46" s="482"/>
      <c r="BG46" s="482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2"/>
      <c r="CY46" s="482"/>
      <c r="CZ46" s="482"/>
      <c r="DA46" s="482"/>
      <c r="DB46" s="482"/>
      <c r="DC46" s="482"/>
      <c r="DD46" s="482"/>
      <c r="DE46" s="482"/>
      <c r="DF46" s="482"/>
      <c r="DG46" s="482"/>
      <c r="DH46" s="482"/>
      <c r="DI46" s="482"/>
      <c r="DJ46" s="482"/>
      <c r="DK46" s="482"/>
      <c r="DL46" s="482"/>
      <c r="DM46" s="482"/>
      <c r="DN46" s="482"/>
      <c r="DO46" s="482"/>
      <c r="DP46" s="482"/>
      <c r="DQ46" s="482"/>
      <c r="DR46" s="482"/>
      <c r="DS46" s="482"/>
      <c r="DT46" s="482"/>
      <c r="DU46" s="482"/>
      <c r="DV46" s="482"/>
      <c r="DW46" s="482"/>
      <c r="DX46" s="482"/>
      <c r="DY46" s="482"/>
      <c r="DZ46" s="482"/>
      <c r="EA46" s="482"/>
      <c r="EB46" s="482"/>
      <c r="EC46" s="482"/>
      <c r="ED46" s="482"/>
      <c r="EE46" s="482"/>
      <c r="EF46" s="482"/>
      <c r="EG46" s="482"/>
      <c r="EH46" s="482"/>
      <c r="EI46" s="482"/>
      <c r="EJ46" s="482"/>
      <c r="EK46" s="482"/>
      <c r="EL46" s="482"/>
      <c r="EM46" s="482"/>
      <c r="EN46" s="482"/>
      <c r="EO46" s="482"/>
      <c r="EP46" s="482"/>
      <c r="EQ46" s="482"/>
      <c r="ER46" s="482"/>
      <c r="ES46" s="482"/>
      <c r="ET46" s="482"/>
      <c r="EU46" s="482"/>
      <c r="EV46" s="482"/>
      <c r="EW46" s="482"/>
      <c r="EX46" s="482"/>
      <c r="EY46" s="482"/>
      <c r="EZ46" s="482"/>
      <c r="FA46" s="482"/>
      <c r="FB46" s="482"/>
      <c r="FC46" s="482"/>
      <c r="FD46" s="482"/>
      <c r="FE46" s="482"/>
      <c r="FF46" s="482"/>
      <c r="FG46" s="482"/>
      <c r="FH46" s="482"/>
      <c r="FI46" s="482"/>
      <c r="FJ46" s="482"/>
      <c r="FK46" s="482"/>
      <c r="FL46" s="482"/>
      <c r="FM46" s="482"/>
      <c r="FN46" s="482"/>
      <c r="FO46" s="482"/>
      <c r="FP46" s="482"/>
      <c r="FQ46" s="482"/>
      <c r="FR46" s="482"/>
    </row>
    <row r="47" spans="1:174" s="536" customFormat="1" ht="18" customHeight="1" x14ac:dyDescent="0.2">
      <c r="A47" s="472"/>
      <c r="B47" s="818"/>
      <c r="C47" s="526" t="s">
        <v>254</v>
      </c>
      <c r="D47" s="527" t="s">
        <v>255</v>
      </c>
      <c r="E47" s="528" t="s">
        <v>193</v>
      </c>
      <c r="F47" s="529">
        <v>2.27</v>
      </c>
      <c r="G47" s="530">
        <f t="shared" si="4"/>
        <v>2.4970000000000003</v>
      </c>
      <c r="H47" s="531">
        <v>10</v>
      </c>
      <c r="I47" s="532">
        <f t="shared" si="5"/>
        <v>0</v>
      </c>
      <c r="J47" s="533">
        <f t="shared" si="6"/>
        <v>0</v>
      </c>
      <c r="K47" s="534">
        <f t="shared" si="7"/>
        <v>0</v>
      </c>
      <c r="L47" s="535"/>
      <c r="M47" s="99"/>
      <c r="N47" s="99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2"/>
      <c r="BL47" s="482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482"/>
      <c r="CE47" s="482"/>
      <c r="CF47" s="482"/>
      <c r="CG47" s="482"/>
      <c r="CH47" s="482"/>
      <c r="CI47" s="482"/>
      <c r="CJ47" s="482"/>
      <c r="CK47" s="482"/>
      <c r="CL47" s="482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/>
      <c r="CX47" s="482"/>
      <c r="CY47" s="482"/>
      <c r="CZ47" s="482"/>
      <c r="DA47" s="482"/>
      <c r="DB47" s="482"/>
      <c r="DC47" s="482"/>
      <c r="DD47" s="482"/>
      <c r="DE47" s="482"/>
      <c r="DF47" s="482"/>
      <c r="DG47" s="482"/>
      <c r="DH47" s="482"/>
      <c r="DI47" s="482"/>
      <c r="DJ47" s="482"/>
      <c r="DK47" s="482"/>
      <c r="DL47" s="482"/>
      <c r="DM47" s="482"/>
      <c r="DN47" s="482"/>
      <c r="DO47" s="482"/>
      <c r="DP47" s="482"/>
      <c r="DQ47" s="482"/>
      <c r="DR47" s="482"/>
      <c r="DS47" s="482"/>
      <c r="DT47" s="482"/>
      <c r="DU47" s="482"/>
      <c r="DV47" s="482"/>
      <c r="DW47" s="482"/>
      <c r="DX47" s="482"/>
      <c r="DY47" s="482"/>
      <c r="DZ47" s="482"/>
      <c r="EA47" s="482"/>
      <c r="EB47" s="482"/>
      <c r="EC47" s="482"/>
      <c r="ED47" s="482"/>
      <c r="EE47" s="482"/>
      <c r="EF47" s="482"/>
      <c r="EG47" s="482"/>
      <c r="EH47" s="482"/>
      <c r="EI47" s="482"/>
      <c r="EJ47" s="482"/>
      <c r="EK47" s="482"/>
      <c r="EL47" s="482"/>
      <c r="EM47" s="482"/>
      <c r="EN47" s="482"/>
      <c r="EO47" s="482"/>
      <c r="EP47" s="482"/>
      <c r="EQ47" s="482"/>
      <c r="ER47" s="482"/>
      <c r="ES47" s="482"/>
      <c r="ET47" s="482"/>
      <c r="EU47" s="482"/>
      <c r="EV47" s="482"/>
      <c r="EW47" s="482"/>
      <c r="EX47" s="482"/>
      <c r="EY47" s="482"/>
      <c r="EZ47" s="482"/>
      <c r="FA47" s="482"/>
      <c r="FB47" s="482"/>
      <c r="FC47" s="482"/>
      <c r="FD47" s="482"/>
      <c r="FE47" s="482"/>
      <c r="FF47" s="482"/>
      <c r="FG47" s="482"/>
      <c r="FH47" s="482"/>
      <c r="FI47" s="482"/>
      <c r="FJ47" s="482"/>
      <c r="FK47" s="482"/>
      <c r="FL47" s="482"/>
      <c r="FM47" s="482"/>
      <c r="FN47" s="482"/>
      <c r="FO47" s="482"/>
      <c r="FP47" s="482"/>
      <c r="FQ47" s="482"/>
      <c r="FR47" s="482"/>
    </row>
    <row r="48" spans="1:174" s="536" customFormat="1" ht="18" customHeight="1" x14ac:dyDescent="0.2">
      <c r="A48" s="472"/>
      <c r="B48" s="818"/>
      <c r="C48" s="515" t="s">
        <v>256</v>
      </c>
      <c r="D48" s="516" t="s">
        <v>257</v>
      </c>
      <c r="E48" s="517" t="s">
        <v>258</v>
      </c>
      <c r="F48" s="518">
        <v>2.4</v>
      </c>
      <c r="G48" s="519">
        <f t="shared" si="4"/>
        <v>2.64</v>
      </c>
      <c r="H48" s="520">
        <v>10</v>
      </c>
      <c r="I48" s="521">
        <f t="shared" si="5"/>
        <v>0</v>
      </c>
      <c r="J48" s="522">
        <f t="shared" si="6"/>
        <v>0</v>
      </c>
      <c r="K48" s="523">
        <f t="shared" si="7"/>
        <v>0</v>
      </c>
      <c r="L48" s="524"/>
      <c r="M48" s="99"/>
      <c r="N48" s="99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82"/>
      <c r="CA48" s="482"/>
      <c r="CB48" s="482"/>
      <c r="CC48" s="482"/>
      <c r="CD48" s="482"/>
      <c r="CE48" s="482"/>
      <c r="CF48" s="482"/>
      <c r="CG48" s="482"/>
      <c r="CH48" s="482"/>
      <c r="CI48" s="482"/>
      <c r="CJ48" s="482"/>
      <c r="CK48" s="482"/>
      <c r="CL48" s="482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/>
      <c r="CX48" s="482"/>
      <c r="CY48" s="482"/>
      <c r="CZ48" s="482"/>
      <c r="DA48" s="482"/>
      <c r="DB48" s="482"/>
      <c r="DC48" s="482"/>
      <c r="DD48" s="482"/>
      <c r="DE48" s="482"/>
      <c r="DF48" s="482"/>
      <c r="DG48" s="482"/>
      <c r="DH48" s="482"/>
      <c r="DI48" s="482"/>
      <c r="DJ48" s="482"/>
      <c r="DK48" s="482"/>
      <c r="DL48" s="482"/>
      <c r="DM48" s="482"/>
      <c r="DN48" s="482"/>
      <c r="DO48" s="482"/>
      <c r="DP48" s="482"/>
      <c r="DQ48" s="482"/>
      <c r="DR48" s="482"/>
      <c r="DS48" s="482"/>
      <c r="DT48" s="482"/>
      <c r="DU48" s="482"/>
      <c r="DV48" s="482"/>
      <c r="DW48" s="482"/>
      <c r="DX48" s="482"/>
      <c r="DY48" s="482"/>
      <c r="DZ48" s="482"/>
      <c r="EA48" s="482"/>
      <c r="EB48" s="482"/>
      <c r="EC48" s="482"/>
      <c r="ED48" s="482"/>
      <c r="EE48" s="482"/>
      <c r="EF48" s="482"/>
      <c r="EG48" s="482"/>
      <c r="EH48" s="482"/>
      <c r="EI48" s="482"/>
      <c r="EJ48" s="482"/>
      <c r="EK48" s="482"/>
      <c r="EL48" s="482"/>
      <c r="EM48" s="482"/>
      <c r="EN48" s="482"/>
      <c r="EO48" s="482"/>
      <c r="EP48" s="482"/>
      <c r="EQ48" s="482"/>
      <c r="ER48" s="482"/>
      <c r="ES48" s="482"/>
      <c r="ET48" s="482"/>
      <c r="EU48" s="482"/>
      <c r="EV48" s="482"/>
      <c r="EW48" s="482"/>
      <c r="EX48" s="482"/>
      <c r="EY48" s="482"/>
      <c r="EZ48" s="482"/>
      <c r="FA48" s="482"/>
      <c r="FB48" s="482"/>
      <c r="FC48" s="482"/>
      <c r="FD48" s="482"/>
      <c r="FE48" s="482"/>
      <c r="FF48" s="482"/>
      <c r="FG48" s="482"/>
      <c r="FH48" s="482"/>
      <c r="FI48" s="482"/>
      <c r="FJ48" s="482"/>
      <c r="FK48" s="482"/>
      <c r="FL48" s="482"/>
      <c r="FM48" s="482"/>
      <c r="FN48" s="482"/>
      <c r="FO48" s="482"/>
      <c r="FP48" s="482"/>
      <c r="FQ48" s="482"/>
      <c r="FR48" s="482"/>
    </row>
    <row r="49" spans="1:174" s="536" customFormat="1" ht="18" customHeight="1" x14ac:dyDescent="0.2">
      <c r="A49" s="472"/>
      <c r="B49" s="818"/>
      <c r="C49" s="526" t="s">
        <v>259</v>
      </c>
      <c r="D49" s="527" t="s">
        <v>260</v>
      </c>
      <c r="E49" s="528" t="s">
        <v>261</v>
      </c>
      <c r="F49" s="529">
        <v>2.4</v>
      </c>
      <c r="G49" s="530">
        <f t="shared" si="4"/>
        <v>2.64</v>
      </c>
      <c r="H49" s="531">
        <v>10</v>
      </c>
      <c r="I49" s="532">
        <f t="shared" si="5"/>
        <v>0</v>
      </c>
      <c r="J49" s="533">
        <f t="shared" si="6"/>
        <v>0</v>
      </c>
      <c r="K49" s="534">
        <f t="shared" si="7"/>
        <v>0</v>
      </c>
      <c r="L49" s="535"/>
      <c r="M49" s="99"/>
      <c r="N49" s="99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2"/>
      <c r="CZ49" s="482"/>
      <c r="DA49" s="482"/>
      <c r="DB49" s="482"/>
      <c r="DC49" s="482"/>
      <c r="DD49" s="482"/>
      <c r="DE49" s="482"/>
      <c r="DF49" s="482"/>
      <c r="DG49" s="482"/>
      <c r="DH49" s="482"/>
      <c r="DI49" s="482"/>
      <c r="DJ49" s="482"/>
      <c r="DK49" s="482"/>
      <c r="DL49" s="482"/>
      <c r="DM49" s="482"/>
      <c r="DN49" s="482"/>
      <c r="DO49" s="482"/>
      <c r="DP49" s="482"/>
      <c r="DQ49" s="482"/>
      <c r="DR49" s="482"/>
      <c r="DS49" s="482"/>
      <c r="DT49" s="482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2"/>
      <c r="EL49" s="482"/>
      <c r="EM49" s="482"/>
      <c r="EN49" s="482"/>
      <c r="EO49" s="482"/>
      <c r="EP49" s="482"/>
      <c r="EQ49" s="482"/>
      <c r="ER49" s="482"/>
      <c r="ES49" s="482"/>
      <c r="ET49" s="482"/>
      <c r="EU49" s="482"/>
      <c r="EV49" s="482"/>
      <c r="EW49" s="482"/>
      <c r="EX49" s="482"/>
      <c r="EY49" s="482"/>
      <c r="EZ49" s="482"/>
      <c r="FA49" s="482"/>
      <c r="FB49" s="482"/>
      <c r="FC49" s="482"/>
      <c r="FD49" s="482"/>
      <c r="FE49" s="482"/>
      <c r="FF49" s="482"/>
      <c r="FG49" s="482"/>
      <c r="FH49" s="482"/>
      <c r="FI49" s="482"/>
      <c r="FJ49" s="482"/>
      <c r="FK49" s="482"/>
      <c r="FL49" s="482"/>
      <c r="FM49" s="482"/>
      <c r="FN49" s="482"/>
      <c r="FO49" s="482"/>
      <c r="FP49" s="482"/>
      <c r="FQ49" s="482"/>
      <c r="FR49" s="482"/>
    </row>
    <row r="50" spans="1:174" s="536" customFormat="1" ht="18" customHeight="1" x14ac:dyDescent="0.2">
      <c r="A50" s="472"/>
      <c r="B50" s="818"/>
      <c r="C50" s="515" t="s">
        <v>262</v>
      </c>
      <c r="D50" s="516" t="s">
        <v>263</v>
      </c>
      <c r="E50" s="517" t="s">
        <v>193</v>
      </c>
      <c r="F50" s="518">
        <v>2.27</v>
      </c>
      <c r="G50" s="519">
        <f t="shared" si="4"/>
        <v>2.4970000000000003</v>
      </c>
      <c r="H50" s="520">
        <v>10</v>
      </c>
      <c r="I50" s="521">
        <f t="shared" si="5"/>
        <v>0</v>
      </c>
      <c r="J50" s="522">
        <f t="shared" si="6"/>
        <v>0</v>
      </c>
      <c r="K50" s="523">
        <f t="shared" si="7"/>
        <v>0</v>
      </c>
      <c r="L50" s="524"/>
      <c r="M50" s="99"/>
      <c r="N50" s="99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2"/>
      <c r="CY50" s="482"/>
      <c r="CZ50" s="482"/>
      <c r="DA50" s="482"/>
      <c r="DB50" s="482"/>
      <c r="DC50" s="482"/>
      <c r="DD50" s="482"/>
      <c r="DE50" s="482"/>
      <c r="DF50" s="482"/>
      <c r="DG50" s="482"/>
      <c r="DH50" s="482"/>
      <c r="DI50" s="482"/>
      <c r="DJ50" s="482"/>
      <c r="DK50" s="482"/>
      <c r="DL50" s="482"/>
      <c r="DM50" s="482"/>
      <c r="DN50" s="482"/>
      <c r="DO50" s="482"/>
      <c r="DP50" s="482"/>
      <c r="DQ50" s="482"/>
      <c r="DR50" s="482"/>
      <c r="DS50" s="482"/>
      <c r="DT50" s="482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482"/>
      <c r="EI50" s="482"/>
      <c r="EJ50" s="482"/>
      <c r="EK50" s="482"/>
      <c r="EL50" s="482"/>
      <c r="EM50" s="482"/>
      <c r="EN50" s="482"/>
      <c r="EO50" s="482"/>
      <c r="EP50" s="482"/>
      <c r="EQ50" s="482"/>
      <c r="ER50" s="482"/>
      <c r="ES50" s="482"/>
      <c r="ET50" s="482"/>
      <c r="EU50" s="482"/>
      <c r="EV50" s="482"/>
      <c r="EW50" s="482"/>
      <c r="EX50" s="482"/>
      <c r="EY50" s="482"/>
      <c r="EZ50" s="482"/>
      <c r="FA50" s="482"/>
      <c r="FB50" s="482"/>
      <c r="FC50" s="482"/>
      <c r="FD50" s="482"/>
      <c r="FE50" s="482"/>
      <c r="FF50" s="482"/>
      <c r="FG50" s="482"/>
      <c r="FH50" s="482"/>
      <c r="FI50" s="482"/>
      <c r="FJ50" s="482"/>
      <c r="FK50" s="482"/>
      <c r="FL50" s="482"/>
      <c r="FM50" s="482"/>
      <c r="FN50" s="482"/>
      <c r="FO50" s="482"/>
      <c r="FP50" s="482"/>
      <c r="FQ50" s="482"/>
      <c r="FR50" s="482"/>
    </row>
    <row r="51" spans="1:174" s="536" customFormat="1" ht="18" customHeight="1" x14ac:dyDescent="0.2">
      <c r="A51" s="472"/>
      <c r="B51" s="818"/>
      <c r="C51" s="526" t="s">
        <v>264</v>
      </c>
      <c r="D51" s="527" t="s">
        <v>214</v>
      </c>
      <c r="E51" s="528" t="s">
        <v>193</v>
      </c>
      <c r="F51" s="529">
        <v>2.27</v>
      </c>
      <c r="G51" s="530">
        <f t="shared" si="4"/>
        <v>2.4970000000000003</v>
      </c>
      <c r="H51" s="531">
        <v>10</v>
      </c>
      <c r="I51" s="532">
        <f t="shared" si="5"/>
        <v>0</v>
      </c>
      <c r="J51" s="533">
        <f t="shared" si="6"/>
        <v>0</v>
      </c>
      <c r="K51" s="534">
        <f t="shared" si="7"/>
        <v>0</v>
      </c>
      <c r="L51" s="535"/>
      <c r="M51" s="99"/>
      <c r="N51" s="99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2"/>
      <c r="BH51" s="482"/>
      <c r="BI51" s="482"/>
      <c r="BJ51" s="482"/>
      <c r="BK51" s="48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2"/>
      <c r="CZ51" s="482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2"/>
      <c r="DL51" s="482"/>
      <c r="DM51" s="482"/>
      <c r="DN51" s="482"/>
      <c r="DO51" s="482"/>
      <c r="DP51" s="482"/>
      <c r="DQ51" s="482"/>
      <c r="DR51" s="482"/>
      <c r="DS51" s="482"/>
      <c r="DT51" s="482"/>
      <c r="DU51" s="482"/>
      <c r="DV51" s="482"/>
      <c r="DW51" s="482"/>
      <c r="DX51" s="482"/>
      <c r="DY51" s="482"/>
      <c r="DZ51" s="482"/>
      <c r="EA51" s="482"/>
      <c r="EB51" s="482"/>
      <c r="EC51" s="482"/>
      <c r="ED51" s="482"/>
      <c r="EE51" s="482"/>
      <c r="EF51" s="482"/>
      <c r="EG51" s="482"/>
      <c r="EH51" s="482"/>
      <c r="EI51" s="482"/>
      <c r="EJ51" s="482"/>
      <c r="EK51" s="482"/>
      <c r="EL51" s="482"/>
      <c r="EM51" s="482"/>
      <c r="EN51" s="482"/>
      <c r="EO51" s="482"/>
      <c r="EP51" s="482"/>
      <c r="EQ51" s="482"/>
      <c r="ER51" s="482"/>
      <c r="ES51" s="482"/>
      <c r="ET51" s="482"/>
      <c r="EU51" s="482"/>
      <c r="EV51" s="482"/>
      <c r="EW51" s="482"/>
      <c r="EX51" s="482"/>
      <c r="EY51" s="482"/>
      <c r="EZ51" s="482"/>
      <c r="FA51" s="482"/>
      <c r="FB51" s="482"/>
      <c r="FC51" s="482"/>
      <c r="FD51" s="482"/>
      <c r="FE51" s="482"/>
      <c r="FF51" s="482"/>
      <c r="FG51" s="482"/>
      <c r="FH51" s="482"/>
      <c r="FI51" s="482"/>
      <c r="FJ51" s="482"/>
      <c r="FK51" s="482"/>
      <c r="FL51" s="482"/>
      <c r="FM51" s="482"/>
      <c r="FN51" s="482"/>
      <c r="FO51" s="482"/>
      <c r="FP51" s="482"/>
      <c r="FQ51" s="482"/>
      <c r="FR51" s="482"/>
    </row>
    <row r="52" spans="1:174" s="536" customFormat="1" ht="18" customHeight="1" x14ac:dyDescent="0.2">
      <c r="A52" s="472"/>
      <c r="B52" s="818"/>
      <c r="C52" s="515" t="s">
        <v>265</v>
      </c>
      <c r="D52" s="516" t="s">
        <v>266</v>
      </c>
      <c r="E52" s="517" t="s">
        <v>193</v>
      </c>
      <c r="F52" s="518">
        <v>2.27</v>
      </c>
      <c r="G52" s="519">
        <f t="shared" si="4"/>
        <v>2.4970000000000003</v>
      </c>
      <c r="H52" s="520">
        <v>10</v>
      </c>
      <c r="I52" s="521">
        <f t="shared" si="5"/>
        <v>0</v>
      </c>
      <c r="J52" s="522">
        <f t="shared" si="6"/>
        <v>0</v>
      </c>
      <c r="K52" s="523">
        <f t="shared" si="7"/>
        <v>0</v>
      </c>
      <c r="L52" s="524"/>
      <c r="M52" s="99"/>
      <c r="N52" s="99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82"/>
      <c r="CA52" s="482"/>
      <c r="CB52" s="482"/>
      <c r="CC52" s="482"/>
      <c r="CD52" s="482"/>
      <c r="CE52" s="482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82"/>
      <c r="CR52" s="482"/>
      <c r="CS52" s="482"/>
      <c r="CT52" s="482"/>
      <c r="CU52" s="482"/>
      <c r="CV52" s="482"/>
      <c r="CW52" s="482"/>
      <c r="CX52" s="482"/>
      <c r="CY52" s="482"/>
      <c r="CZ52" s="482"/>
      <c r="DA52" s="482"/>
      <c r="DB52" s="482"/>
      <c r="DC52" s="482"/>
      <c r="DD52" s="482"/>
      <c r="DE52" s="482"/>
      <c r="DF52" s="482"/>
      <c r="DG52" s="482"/>
      <c r="DH52" s="482"/>
      <c r="DI52" s="482"/>
      <c r="DJ52" s="482"/>
      <c r="DK52" s="482"/>
      <c r="DL52" s="482"/>
      <c r="DM52" s="482"/>
      <c r="DN52" s="482"/>
      <c r="DO52" s="482"/>
      <c r="DP52" s="482"/>
      <c r="DQ52" s="482"/>
      <c r="DR52" s="482"/>
      <c r="DS52" s="482"/>
      <c r="DT52" s="482"/>
      <c r="DU52" s="482"/>
      <c r="DV52" s="482"/>
      <c r="DW52" s="482"/>
      <c r="DX52" s="482"/>
      <c r="DY52" s="482"/>
      <c r="DZ52" s="482"/>
      <c r="EA52" s="482"/>
      <c r="EB52" s="482"/>
      <c r="EC52" s="482"/>
      <c r="ED52" s="482"/>
      <c r="EE52" s="482"/>
      <c r="EF52" s="482"/>
      <c r="EG52" s="482"/>
      <c r="EH52" s="482"/>
      <c r="EI52" s="482"/>
      <c r="EJ52" s="482"/>
      <c r="EK52" s="482"/>
      <c r="EL52" s="482"/>
      <c r="EM52" s="482"/>
      <c r="EN52" s="482"/>
      <c r="EO52" s="482"/>
      <c r="EP52" s="482"/>
      <c r="EQ52" s="482"/>
      <c r="ER52" s="482"/>
      <c r="ES52" s="482"/>
      <c r="ET52" s="482"/>
      <c r="EU52" s="482"/>
      <c r="EV52" s="482"/>
      <c r="EW52" s="482"/>
      <c r="EX52" s="482"/>
      <c r="EY52" s="482"/>
      <c r="EZ52" s="482"/>
      <c r="FA52" s="482"/>
      <c r="FB52" s="482"/>
      <c r="FC52" s="482"/>
      <c r="FD52" s="482"/>
      <c r="FE52" s="482"/>
      <c r="FF52" s="482"/>
      <c r="FG52" s="482"/>
      <c r="FH52" s="482"/>
      <c r="FI52" s="482"/>
      <c r="FJ52" s="482"/>
      <c r="FK52" s="482"/>
      <c r="FL52" s="482"/>
      <c r="FM52" s="482"/>
      <c r="FN52" s="482"/>
      <c r="FO52" s="482"/>
      <c r="FP52" s="482"/>
      <c r="FQ52" s="482"/>
      <c r="FR52" s="482"/>
    </row>
    <row r="53" spans="1:174" s="536" customFormat="1" ht="18" customHeight="1" x14ac:dyDescent="0.2">
      <c r="A53" s="472"/>
      <c r="B53" s="818"/>
      <c r="C53" s="528"/>
      <c r="D53" s="527"/>
      <c r="E53" s="528"/>
      <c r="F53" s="529"/>
      <c r="G53" s="530">
        <f t="shared" si="4"/>
        <v>0</v>
      </c>
      <c r="H53" s="531">
        <v>10</v>
      </c>
      <c r="I53" s="532">
        <f t="shared" si="5"/>
        <v>0</v>
      </c>
      <c r="J53" s="533">
        <f t="shared" si="6"/>
        <v>0</v>
      </c>
      <c r="K53" s="534">
        <f t="shared" si="7"/>
        <v>0</v>
      </c>
      <c r="L53" s="535"/>
      <c r="M53" s="99"/>
      <c r="N53" s="99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2"/>
      <c r="CY53" s="482"/>
      <c r="CZ53" s="482"/>
      <c r="DA53" s="482"/>
      <c r="DB53" s="482"/>
      <c r="DC53" s="482"/>
      <c r="DD53" s="482"/>
      <c r="DE53" s="482"/>
      <c r="DF53" s="482"/>
      <c r="DG53" s="482"/>
      <c r="DH53" s="482"/>
      <c r="DI53" s="482"/>
      <c r="DJ53" s="482"/>
      <c r="DK53" s="482"/>
      <c r="DL53" s="482"/>
      <c r="DM53" s="482"/>
      <c r="DN53" s="482"/>
      <c r="DO53" s="482"/>
      <c r="DP53" s="482"/>
      <c r="DQ53" s="482"/>
      <c r="DR53" s="482"/>
      <c r="DS53" s="482"/>
      <c r="DT53" s="482"/>
      <c r="DU53" s="482"/>
      <c r="DV53" s="482"/>
      <c r="DW53" s="482"/>
      <c r="DX53" s="482"/>
      <c r="DY53" s="482"/>
      <c r="DZ53" s="482"/>
      <c r="EA53" s="482"/>
      <c r="EB53" s="482"/>
      <c r="EC53" s="482"/>
      <c r="ED53" s="482"/>
      <c r="EE53" s="482"/>
      <c r="EF53" s="482"/>
      <c r="EG53" s="482"/>
      <c r="EH53" s="482"/>
      <c r="EI53" s="482"/>
      <c r="EJ53" s="482"/>
      <c r="EK53" s="482"/>
      <c r="EL53" s="482"/>
      <c r="EM53" s="482"/>
      <c r="EN53" s="482"/>
      <c r="EO53" s="482"/>
      <c r="EP53" s="482"/>
      <c r="EQ53" s="482"/>
      <c r="ER53" s="482"/>
      <c r="ES53" s="482"/>
      <c r="ET53" s="482"/>
      <c r="EU53" s="482"/>
      <c r="EV53" s="482"/>
      <c r="EW53" s="482"/>
      <c r="EX53" s="482"/>
      <c r="EY53" s="482"/>
      <c r="EZ53" s="482"/>
      <c r="FA53" s="482"/>
      <c r="FB53" s="482"/>
      <c r="FC53" s="482"/>
      <c r="FD53" s="482"/>
      <c r="FE53" s="482"/>
      <c r="FF53" s="482"/>
      <c r="FG53" s="482"/>
      <c r="FH53" s="482"/>
      <c r="FI53" s="482"/>
      <c r="FJ53" s="482"/>
      <c r="FK53" s="482"/>
      <c r="FL53" s="482"/>
      <c r="FM53" s="482"/>
      <c r="FN53" s="482"/>
      <c r="FO53" s="482"/>
      <c r="FP53" s="482"/>
      <c r="FQ53" s="482"/>
      <c r="FR53" s="482"/>
    </row>
    <row r="54" spans="1:174" s="536" customFormat="1" ht="18" customHeight="1" x14ac:dyDescent="0.2">
      <c r="A54" s="472"/>
      <c r="B54" s="818"/>
      <c r="C54" s="517"/>
      <c r="D54" s="516"/>
      <c r="E54" s="517"/>
      <c r="F54" s="518"/>
      <c r="G54" s="519">
        <f t="shared" si="4"/>
        <v>0</v>
      </c>
      <c r="H54" s="520">
        <v>10</v>
      </c>
      <c r="I54" s="521">
        <f t="shared" si="5"/>
        <v>0</v>
      </c>
      <c r="J54" s="522">
        <f t="shared" si="6"/>
        <v>0</v>
      </c>
      <c r="K54" s="523">
        <f t="shared" si="7"/>
        <v>0</v>
      </c>
      <c r="L54" s="524"/>
      <c r="M54" s="99"/>
      <c r="N54" s="99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482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2"/>
      <c r="CY54" s="482"/>
      <c r="CZ54" s="482"/>
      <c r="DA54" s="482"/>
      <c r="DB54" s="482"/>
      <c r="DC54" s="482"/>
      <c r="DD54" s="482"/>
      <c r="DE54" s="482"/>
      <c r="DF54" s="482"/>
      <c r="DG54" s="482"/>
      <c r="DH54" s="482"/>
      <c r="DI54" s="482"/>
      <c r="DJ54" s="482"/>
      <c r="DK54" s="482"/>
      <c r="DL54" s="482"/>
      <c r="DM54" s="482"/>
      <c r="DN54" s="482"/>
      <c r="DO54" s="482"/>
      <c r="DP54" s="482"/>
      <c r="DQ54" s="482"/>
      <c r="DR54" s="482"/>
      <c r="DS54" s="482"/>
      <c r="DT54" s="482"/>
      <c r="DU54" s="482"/>
      <c r="DV54" s="482"/>
      <c r="DW54" s="482"/>
      <c r="DX54" s="482"/>
      <c r="DY54" s="482"/>
      <c r="DZ54" s="482"/>
      <c r="EA54" s="482"/>
      <c r="EB54" s="482"/>
      <c r="EC54" s="482"/>
      <c r="ED54" s="482"/>
      <c r="EE54" s="482"/>
      <c r="EF54" s="482"/>
      <c r="EG54" s="482"/>
      <c r="EH54" s="482"/>
      <c r="EI54" s="482"/>
      <c r="EJ54" s="482"/>
      <c r="EK54" s="482"/>
      <c r="EL54" s="482"/>
      <c r="EM54" s="482"/>
      <c r="EN54" s="482"/>
      <c r="EO54" s="482"/>
      <c r="EP54" s="482"/>
      <c r="EQ54" s="482"/>
      <c r="ER54" s="482"/>
      <c r="ES54" s="482"/>
      <c r="ET54" s="482"/>
      <c r="EU54" s="482"/>
      <c r="EV54" s="482"/>
      <c r="EW54" s="482"/>
      <c r="EX54" s="482"/>
      <c r="EY54" s="482"/>
      <c r="EZ54" s="482"/>
      <c r="FA54" s="482"/>
      <c r="FB54" s="482"/>
      <c r="FC54" s="482"/>
      <c r="FD54" s="482"/>
      <c r="FE54" s="482"/>
      <c r="FF54" s="482"/>
      <c r="FG54" s="482"/>
      <c r="FH54" s="482"/>
      <c r="FI54" s="482"/>
      <c r="FJ54" s="482"/>
      <c r="FK54" s="482"/>
      <c r="FL54" s="482"/>
      <c r="FM54" s="482"/>
      <c r="FN54" s="482"/>
      <c r="FO54" s="482"/>
      <c r="FP54" s="482"/>
      <c r="FQ54" s="482"/>
      <c r="FR54" s="482"/>
    </row>
    <row r="55" spans="1:174" s="525" customFormat="1" ht="18" customHeight="1" x14ac:dyDescent="0.2">
      <c r="A55" s="514"/>
      <c r="B55" s="818"/>
      <c r="C55" s="528"/>
      <c r="D55" s="527"/>
      <c r="E55" s="528"/>
      <c r="F55" s="529"/>
      <c r="G55" s="537">
        <f t="shared" si="4"/>
        <v>0</v>
      </c>
      <c r="H55" s="531">
        <v>10</v>
      </c>
      <c r="I55" s="532">
        <f t="shared" si="5"/>
        <v>0</v>
      </c>
      <c r="J55" s="533">
        <f t="shared" si="6"/>
        <v>0</v>
      </c>
      <c r="K55" s="534">
        <f t="shared" si="7"/>
        <v>0</v>
      </c>
      <c r="L55" s="535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</row>
    <row r="56" spans="1:174" s="99" customFormat="1" ht="18" customHeight="1" x14ac:dyDescent="0.2">
      <c r="A56" s="514"/>
      <c r="B56" s="257"/>
      <c r="C56" s="539"/>
      <c r="D56" s="315"/>
      <c r="E56" s="539"/>
      <c r="F56" s="540"/>
      <c r="G56" s="555"/>
      <c r="H56" s="542"/>
      <c r="I56" s="543"/>
      <c r="J56" s="544"/>
      <c r="K56" s="258"/>
      <c r="L56" s="545"/>
    </row>
    <row r="57" spans="1:174" s="549" customFormat="1" ht="18" customHeight="1" x14ac:dyDescent="0.2">
      <c r="A57" s="472"/>
      <c r="B57" s="818" t="s">
        <v>267</v>
      </c>
      <c r="C57" s="548" t="s">
        <v>211</v>
      </c>
      <c r="D57" s="517" t="s">
        <v>212</v>
      </c>
      <c r="E57" s="517" t="s">
        <v>193</v>
      </c>
      <c r="F57" s="518">
        <v>1.64</v>
      </c>
      <c r="G57" s="556">
        <f t="shared" ref="G57:G76" si="8">F57*1.1</f>
        <v>1.804</v>
      </c>
      <c r="H57" s="520">
        <v>10</v>
      </c>
      <c r="I57" s="521">
        <f t="shared" ref="I57:I76" si="9">K57*F57</f>
        <v>0</v>
      </c>
      <c r="J57" s="522">
        <f t="shared" ref="J57:J76" si="10">K57*G57</f>
        <v>0</v>
      </c>
      <c r="K57" s="523">
        <f t="shared" ref="K57:K76" si="11">SUM(L57:L57)</f>
        <v>0</v>
      </c>
      <c r="L57" s="524"/>
      <c r="M57" s="99"/>
      <c r="N57" s="99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2"/>
      <c r="AY57" s="482"/>
      <c r="AZ57" s="482"/>
      <c r="BA57" s="482"/>
      <c r="BB57" s="482"/>
      <c r="BC57" s="482"/>
      <c r="BD57" s="482"/>
      <c r="BE57" s="482"/>
      <c r="BF57" s="482"/>
      <c r="BG57" s="482"/>
      <c r="BH57" s="482"/>
      <c r="BI57" s="482"/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2"/>
      <c r="BW57" s="482"/>
      <c r="BX57" s="482"/>
      <c r="BY57" s="482"/>
      <c r="BZ57" s="482"/>
      <c r="CA57" s="482"/>
      <c r="CB57" s="482"/>
      <c r="CC57" s="482"/>
      <c r="CD57" s="482"/>
      <c r="CE57" s="482"/>
      <c r="CF57" s="482"/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2"/>
      <c r="CS57" s="482"/>
      <c r="CT57" s="482"/>
      <c r="CU57" s="482"/>
      <c r="CV57" s="482"/>
      <c r="CW57" s="482"/>
      <c r="CX57" s="482"/>
      <c r="CY57" s="482"/>
      <c r="CZ57" s="482"/>
      <c r="DA57" s="482"/>
      <c r="DB57" s="482"/>
      <c r="DC57" s="482"/>
      <c r="DD57" s="482"/>
      <c r="DE57" s="482"/>
      <c r="DF57" s="482"/>
      <c r="DG57" s="482"/>
      <c r="DH57" s="482"/>
      <c r="DI57" s="482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482"/>
      <c r="EE57" s="482"/>
      <c r="EF57" s="482"/>
      <c r="EG57" s="482"/>
      <c r="EH57" s="482"/>
      <c r="EI57" s="482"/>
      <c r="EJ57" s="482"/>
      <c r="EK57" s="482"/>
      <c r="EL57" s="482"/>
      <c r="EM57" s="482"/>
      <c r="EN57" s="482"/>
      <c r="EO57" s="482"/>
      <c r="EP57" s="482"/>
      <c r="EQ57" s="482"/>
      <c r="ER57" s="482"/>
      <c r="ES57" s="482"/>
      <c r="ET57" s="482"/>
      <c r="EU57" s="482"/>
      <c r="EV57" s="482"/>
      <c r="EW57" s="482"/>
      <c r="EX57" s="482"/>
      <c r="EY57" s="482"/>
      <c r="EZ57" s="482"/>
      <c r="FA57" s="482"/>
      <c r="FB57" s="482"/>
      <c r="FC57" s="482"/>
      <c r="FD57" s="482"/>
      <c r="FE57" s="482"/>
      <c r="FF57" s="482"/>
      <c r="FG57" s="482"/>
      <c r="FH57" s="482"/>
      <c r="FI57" s="482"/>
      <c r="FJ57" s="482"/>
      <c r="FK57" s="482"/>
      <c r="FL57" s="482"/>
      <c r="FM57" s="482"/>
      <c r="FN57" s="482"/>
      <c r="FO57" s="482"/>
      <c r="FP57" s="482"/>
      <c r="FQ57" s="482"/>
      <c r="FR57" s="482"/>
    </row>
    <row r="58" spans="1:174" s="536" customFormat="1" ht="18" customHeight="1" x14ac:dyDescent="0.2">
      <c r="A58" s="472"/>
      <c r="B58" s="818"/>
      <c r="C58" s="550" t="s">
        <v>213</v>
      </c>
      <c r="D58" s="528" t="s">
        <v>214</v>
      </c>
      <c r="E58" s="528" t="s">
        <v>193</v>
      </c>
      <c r="F58" s="529">
        <v>1.64</v>
      </c>
      <c r="G58" s="530">
        <f t="shared" si="8"/>
        <v>1.804</v>
      </c>
      <c r="H58" s="531">
        <v>10</v>
      </c>
      <c r="I58" s="532">
        <f t="shared" si="9"/>
        <v>0</v>
      </c>
      <c r="J58" s="533">
        <f t="shared" si="10"/>
        <v>0</v>
      </c>
      <c r="K58" s="534">
        <f t="shared" si="11"/>
        <v>0</v>
      </c>
      <c r="L58" s="551"/>
      <c r="M58" s="99"/>
      <c r="N58" s="99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2"/>
      <c r="AY58" s="482"/>
      <c r="AZ58" s="482"/>
      <c r="BA58" s="482"/>
      <c r="BB58" s="482"/>
      <c r="BC58" s="482"/>
      <c r="BD58" s="482"/>
      <c r="BE58" s="482"/>
      <c r="BF58" s="482"/>
      <c r="BG58" s="482"/>
      <c r="BH58" s="482"/>
      <c r="BI58" s="482"/>
      <c r="BJ58" s="482"/>
      <c r="BK58" s="482"/>
      <c r="BL58" s="482"/>
      <c r="BM58" s="482"/>
      <c r="BN58" s="482"/>
      <c r="BO58" s="482"/>
      <c r="BP58" s="482"/>
      <c r="BQ58" s="482"/>
      <c r="BR58" s="482"/>
      <c r="BS58" s="482"/>
      <c r="BT58" s="482"/>
      <c r="BU58" s="482"/>
      <c r="BV58" s="482"/>
      <c r="BW58" s="482"/>
      <c r="BX58" s="482"/>
      <c r="BY58" s="482"/>
      <c r="BZ58" s="482"/>
      <c r="CA58" s="482"/>
      <c r="CB58" s="482"/>
      <c r="CC58" s="482"/>
      <c r="CD58" s="482"/>
      <c r="CE58" s="482"/>
      <c r="CF58" s="482"/>
      <c r="CG58" s="482"/>
      <c r="CH58" s="482"/>
      <c r="CI58" s="482"/>
      <c r="CJ58" s="482"/>
      <c r="CK58" s="482"/>
      <c r="CL58" s="482"/>
      <c r="CM58" s="482"/>
      <c r="CN58" s="482"/>
      <c r="CO58" s="482"/>
      <c r="CP58" s="482"/>
      <c r="CQ58" s="482"/>
      <c r="CR58" s="482"/>
      <c r="CS58" s="482"/>
      <c r="CT58" s="482"/>
      <c r="CU58" s="482"/>
      <c r="CV58" s="482"/>
      <c r="CW58" s="482"/>
      <c r="CX58" s="482"/>
      <c r="CY58" s="482"/>
      <c r="CZ58" s="482"/>
      <c r="DA58" s="482"/>
      <c r="DB58" s="482"/>
      <c r="DC58" s="482"/>
      <c r="DD58" s="482"/>
      <c r="DE58" s="482"/>
      <c r="DF58" s="482"/>
      <c r="DG58" s="482"/>
      <c r="DH58" s="482"/>
      <c r="DI58" s="482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2"/>
      <c r="EH58" s="482"/>
      <c r="EI58" s="482"/>
      <c r="EJ58" s="482"/>
      <c r="EK58" s="482"/>
      <c r="EL58" s="482"/>
      <c r="EM58" s="482"/>
      <c r="EN58" s="482"/>
      <c r="EO58" s="482"/>
      <c r="EP58" s="482"/>
      <c r="EQ58" s="482"/>
      <c r="ER58" s="482"/>
      <c r="ES58" s="482"/>
      <c r="ET58" s="482"/>
      <c r="EU58" s="482"/>
      <c r="EV58" s="482"/>
      <c r="EW58" s="482"/>
      <c r="EX58" s="482"/>
      <c r="EY58" s="482"/>
      <c r="EZ58" s="482"/>
      <c r="FA58" s="482"/>
      <c r="FB58" s="482"/>
      <c r="FC58" s="482"/>
      <c r="FD58" s="482"/>
      <c r="FE58" s="482"/>
      <c r="FF58" s="482"/>
      <c r="FG58" s="482"/>
      <c r="FH58" s="482"/>
      <c r="FI58" s="482"/>
      <c r="FJ58" s="482"/>
      <c r="FK58" s="482"/>
      <c r="FL58" s="482"/>
      <c r="FM58" s="482"/>
      <c r="FN58" s="482"/>
      <c r="FO58" s="482"/>
      <c r="FP58" s="482"/>
      <c r="FQ58" s="482"/>
      <c r="FR58" s="482"/>
    </row>
    <row r="59" spans="1:174" s="536" customFormat="1" ht="18" customHeight="1" x14ac:dyDescent="0.2">
      <c r="A59" s="472"/>
      <c r="B59" s="818"/>
      <c r="C59" s="515" t="s">
        <v>215</v>
      </c>
      <c r="D59" s="517" t="s">
        <v>268</v>
      </c>
      <c r="E59" s="517" t="s">
        <v>193</v>
      </c>
      <c r="F59" s="518">
        <v>1.64</v>
      </c>
      <c r="G59" s="519">
        <f t="shared" si="8"/>
        <v>1.804</v>
      </c>
      <c r="H59" s="520">
        <v>10</v>
      </c>
      <c r="I59" s="521">
        <f t="shared" si="9"/>
        <v>0</v>
      </c>
      <c r="J59" s="522">
        <f t="shared" si="10"/>
        <v>0</v>
      </c>
      <c r="K59" s="523">
        <f t="shared" si="11"/>
        <v>0</v>
      </c>
      <c r="L59" s="552"/>
      <c r="M59" s="99"/>
      <c r="N59" s="99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2"/>
      <c r="CY59" s="482"/>
      <c r="CZ59" s="482"/>
      <c r="DA59" s="482"/>
      <c r="DB59" s="482"/>
      <c r="DC59" s="482"/>
      <c r="DD59" s="482"/>
      <c r="DE59" s="482"/>
      <c r="DF59" s="482"/>
      <c r="DG59" s="482"/>
      <c r="DH59" s="482"/>
      <c r="DI59" s="482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2"/>
      <c r="EH59" s="482"/>
      <c r="EI59" s="482"/>
      <c r="EJ59" s="482"/>
      <c r="EK59" s="482"/>
      <c r="EL59" s="482"/>
      <c r="EM59" s="482"/>
      <c r="EN59" s="482"/>
      <c r="EO59" s="482"/>
      <c r="EP59" s="482"/>
      <c r="EQ59" s="482"/>
      <c r="ER59" s="482"/>
      <c r="ES59" s="482"/>
      <c r="ET59" s="482"/>
      <c r="EU59" s="482"/>
      <c r="EV59" s="482"/>
      <c r="EW59" s="482"/>
      <c r="EX59" s="482"/>
      <c r="EY59" s="482"/>
      <c r="EZ59" s="482"/>
      <c r="FA59" s="482"/>
      <c r="FB59" s="482"/>
      <c r="FC59" s="482"/>
      <c r="FD59" s="482"/>
      <c r="FE59" s="482"/>
      <c r="FF59" s="482"/>
      <c r="FG59" s="482"/>
      <c r="FH59" s="482"/>
      <c r="FI59" s="482"/>
      <c r="FJ59" s="482"/>
      <c r="FK59" s="482"/>
      <c r="FL59" s="482"/>
      <c r="FM59" s="482"/>
      <c r="FN59" s="482"/>
      <c r="FO59" s="482"/>
      <c r="FP59" s="482"/>
      <c r="FQ59" s="482"/>
      <c r="FR59" s="482"/>
    </row>
    <row r="60" spans="1:174" s="536" customFormat="1" ht="18" customHeight="1" x14ac:dyDescent="0.2">
      <c r="A60" s="472"/>
      <c r="B60" s="818"/>
      <c r="C60" s="550" t="s">
        <v>269</v>
      </c>
      <c r="D60" s="553" t="s">
        <v>260</v>
      </c>
      <c r="E60" s="528" t="s">
        <v>221</v>
      </c>
      <c r="F60" s="529">
        <v>1.82</v>
      </c>
      <c r="G60" s="530">
        <f t="shared" si="8"/>
        <v>2.0020000000000002</v>
      </c>
      <c r="H60" s="531">
        <v>10</v>
      </c>
      <c r="I60" s="532">
        <f t="shared" si="9"/>
        <v>0</v>
      </c>
      <c r="J60" s="533">
        <f t="shared" si="10"/>
        <v>0</v>
      </c>
      <c r="K60" s="534">
        <f t="shared" si="11"/>
        <v>0</v>
      </c>
      <c r="L60" s="551"/>
      <c r="M60" s="99"/>
      <c r="N60" s="99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2"/>
      <c r="CF60" s="482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/>
      <c r="CX60" s="482"/>
      <c r="CY60" s="482"/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2"/>
      <c r="EH60" s="482"/>
      <c r="EI60" s="482"/>
      <c r="EJ60" s="482"/>
      <c r="EK60" s="482"/>
      <c r="EL60" s="482"/>
      <c r="EM60" s="482"/>
      <c r="EN60" s="482"/>
      <c r="EO60" s="482"/>
      <c r="EP60" s="482"/>
      <c r="EQ60" s="482"/>
      <c r="ER60" s="482"/>
      <c r="ES60" s="482"/>
      <c r="ET60" s="482"/>
      <c r="EU60" s="482"/>
      <c r="EV60" s="482"/>
      <c r="EW60" s="482"/>
      <c r="EX60" s="482"/>
      <c r="EY60" s="482"/>
      <c r="EZ60" s="482"/>
      <c r="FA60" s="482"/>
      <c r="FB60" s="482"/>
      <c r="FC60" s="482"/>
      <c r="FD60" s="482"/>
      <c r="FE60" s="482"/>
      <c r="FF60" s="482"/>
      <c r="FG60" s="482"/>
      <c r="FH60" s="482"/>
      <c r="FI60" s="482"/>
      <c r="FJ60" s="482"/>
      <c r="FK60" s="482"/>
      <c r="FL60" s="482"/>
      <c r="FM60" s="482"/>
      <c r="FN60" s="482"/>
      <c r="FO60" s="482"/>
      <c r="FP60" s="482"/>
      <c r="FQ60" s="482"/>
      <c r="FR60" s="482"/>
    </row>
    <row r="61" spans="1:174" s="536" customFormat="1" ht="18" customHeight="1" x14ac:dyDescent="0.2">
      <c r="A61" s="472"/>
      <c r="B61" s="818"/>
      <c r="C61" s="515" t="s">
        <v>270</v>
      </c>
      <c r="D61" s="517" t="s">
        <v>271</v>
      </c>
      <c r="E61" s="517" t="s">
        <v>187</v>
      </c>
      <c r="F61" s="518">
        <v>2</v>
      </c>
      <c r="G61" s="519">
        <f t="shared" si="8"/>
        <v>2.2000000000000002</v>
      </c>
      <c r="H61" s="520">
        <v>10</v>
      </c>
      <c r="I61" s="521">
        <f t="shared" si="9"/>
        <v>0</v>
      </c>
      <c r="J61" s="522">
        <f t="shared" si="10"/>
        <v>0</v>
      </c>
      <c r="K61" s="523">
        <f t="shared" si="11"/>
        <v>0</v>
      </c>
      <c r="L61" s="552"/>
      <c r="M61" s="99"/>
      <c r="N61" s="99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2"/>
      <c r="BX61" s="482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2"/>
      <c r="CY61" s="482"/>
      <c r="CZ61" s="482"/>
      <c r="DA61" s="482"/>
      <c r="DB61" s="482"/>
      <c r="DC61" s="482"/>
      <c r="DD61" s="482"/>
      <c r="DE61" s="482"/>
      <c r="DF61" s="482"/>
      <c r="DG61" s="482"/>
      <c r="DH61" s="482"/>
      <c r="DI61" s="482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2"/>
      <c r="EH61" s="482"/>
      <c r="EI61" s="482"/>
      <c r="EJ61" s="482"/>
      <c r="EK61" s="482"/>
      <c r="EL61" s="482"/>
      <c r="EM61" s="482"/>
      <c r="EN61" s="482"/>
      <c r="EO61" s="482"/>
      <c r="EP61" s="482"/>
      <c r="EQ61" s="482"/>
      <c r="ER61" s="482"/>
      <c r="ES61" s="482"/>
      <c r="ET61" s="482"/>
      <c r="EU61" s="482"/>
      <c r="EV61" s="482"/>
      <c r="EW61" s="482"/>
      <c r="EX61" s="482"/>
      <c r="EY61" s="482"/>
      <c r="EZ61" s="482"/>
      <c r="FA61" s="482"/>
      <c r="FB61" s="482"/>
      <c r="FC61" s="482"/>
      <c r="FD61" s="482"/>
      <c r="FE61" s="482"/>
      <c r="FF61" s="482"/>
      <c r="FG61" s="482"/>
      <c r="FH61" s="482"/>
      <c r="FI61" s="482"/>
      <c r="FJ61" s="482"/>
      <c r="FK61" s="482"/>
      <c r="FL61" s="482"/>
      <c r="FM61" s="482"/>
      <c r="FN61" s="482"/>
      <c r="FO61" s="482"/>
      <c r="FP61" s="482"/>
      <c r="FQ61" s="482"/>
      <c r="FR61" s="482"/>
    </row>
    <row r="62" spans="1:174" s="536" customFormat="1" ht="18" customHeight="1" x14ac:dyDescent="0.2">
      <c r="A62" s="472"/>
      <c r="B62" s="818"/>
      <c r="C62" s="550" t="s">
        <v>272</v>
      </c>
      <c r="D62" s="554" t="s">
        <v>273</v>
      </c>
      <c r="E62" s="528" t="s">
        <v>187</v>
      </c>
      <c r="F62" s="529">
        <v>2</v>
      </c>
      <c r="G62" s="530">
        <f t="shared" si="8"/>
        <v>2.2000000000000002</v>
      </c>
      <c r="H62" s="531">
        <v>10</v>
      </c>
      <c r="I62" s="532">
        <f t="shared" si="9"/>
        <v>0</v>
      </c>
      <c r="J62" s="533">
        <f t="shared" si="10"/>
        <v>0</v>
      </c>
      <c r="K62" s="534">
        <f t="shared" si="11"/>
        <v>0</v>
      </c>
      <c r="L62" s="551"/>
      <c r="M62" s="99"/>
      <c r="N62" s="99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82"/>
      <c r="CA62" s="482"/>
      <c r="CB62" s="482"/>
      <c r="CC62" s="482"/>
      <c r="CD62" s="482"/>
      <c r="CE62" s="482"/>
      <c r="CF62" s="482"/>
      <c r="CG62" s="482"/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/>
      <c r="CU62" s="482"/>
      <c r="CV62" s="482"/>
      <c r="CW62" s="482"/>
      <c r="CX62" s="482"/>
      <c r="CY62" s="482"/>
      <c r="CZ62" s="482"/>
      <c r="DA62" s="482"/>
      <c r="DB62" s="482"/>
      <c r="DC62" s="482"/>
      <c r="DD62" s="482"/>
      <c r="DE62" s="482"/>
      <c r="DF62" s="482"/>
      <c r="DG62" s="482"/>
      <c r="DH62" s="482"/>
      <c r="DI62" s="482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2"/>
      <c r="EH62" s="482"/>
      <c r="EI62" s="482"/>
      <c r="EJ62" s="482"/>
      <c r="EK62" s="482"/>
      <c r="EL62" s="482"/>
      <c r="EM62" s="482"/>
      <c r="EN62" s="482"/>
      <c r="EO62" s="482"/>
      <c r="EP62" s="482"/>
      <c r="EQ62" s="482"/>
      <c r="ER62" s="482"/>
      <c r="ES62" s="482"/>
      <c r="ET62" s="482"/>
      <c r="EU62" s="482"/>
      <c r="EV62" s="482"/>
      <c r="EW62" s="482"/>
      <c r="EX62" s="482"/>
      <c r="EY62" s="482"/>
      <c r="EZ62" s="482"/>
      <c r="FA62" s="482"/>
      <c r="FB62" s="482"/>
      <c r="FC62" s="482"/>
      <c r="FD62" s="482"/>
      <c r="FE62" s="482"/>
      <c r="FF62" s="482"/>
      <c r="FG62" s="482"/>
      <c r="FH62" s="482"/>
      <c r="FI62" s="482"/>
      <c r="FJ62" s="482"/>
      <c r="FK62" s="482"/>
      <c r="FL62" s="482"/>
      <c r="FM62" s="482"/>
      <c r="FN62" s="482"/>
      <c r="FO62" s="482"/>
      <c r="FP62" s="482"/>
      <c r="FQ62" s="482"/>
      <c r="FR62" s="482"/>
    </row>
    <row r="63" spans="1:174" s="536" customFormat="1" ht="18" customHeight="1" x14ac:dyDescent="0.2">
      <c r="A63" s="472"/>
      <c r="B63" s="818"/>
      <c r="C63" s="515" t="s">
        <v>274</v>
      </c>
      <c r="D63" s="517" t="s">
        <v>275</v>
      </c>
      <c r="E63" s="517" t="s">
        <v>258</v>
      </c>
      <c r="F63" s="518">
        <v>2</v>
      </c>
      <c r="G63" s="519">
        <f t="shared" si="8"/>
        <v>2.2000000000000002</v>
      </c>
      <c r="H63" s="520">
        <v>10</v>
      </c>
      <c r="I63" s="521">
        <f t="shared" si="9"/>
        <v>0</v>
      </c>
      <c r="J63" s="522">
        <f t="shared" si="10"/>
        <v>0</v>
      </c>
      <c r="K63" s="523">
        <f t="shared" si="11"/>
        <v>0</v>
      </c>
      <c r="L63" s="552"/>
      <c r="M63" s="99"/>
      <c r="N63" s="99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2"/>
      <c r="AY63" s="482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82"/>
      <c r="CA63" s="482"/>
      <c r="CB63" s="482"/>
      <c r="CC63" s="482"/>
      <c r="CD63" s="482"/>
      <c r="CE63" s="482"/>
      <c r="CF63" s="482"/>
      <c r="CG63" s="482"/>
      <c r="CH63" s="482"/>
      <c r="CI63" s="482"/>
      <c r="CJ63" s="482"/>
      <c r="CK63" s="482"/>
      <c r="CL63" s="482"/>
      <c r="CM63" s="482"/>
      <c r="CN63" s="482"/>
      <c r="CO63" s="482"/>
      <c r="CP63" s="482"/>
      <c r="CQ63" s="482"/>
      <c r="CR63" s="482"/>
      <c r="CS63" s="482"/>
      <c r="CT63" s="482"/>
      <c r="CU63" s="482"/>
      <c r="CV63" s="482"/>
      <c r="CW63" s="482"/>
      <c r="CX63" s="482"/>
      <c r="CY63" s="482"/>
      <c r="CZ63" s="482"/>
      <c r="DA63" s="482"/>
      <c r="DB63" s="482"/>
      <c r="DC63" s="482"/>
      <c r="DD63" s="482"/>
      <c r="DE63" s="482"/>
      <c r="DF63" s="482"/>
      <c r="DG63" s="482"/>
      <c r="DH63" s="482"/>
      <c r="DI63" s="482"/>
      <c r="DJ63" s="482"/>
      <c r="DK63" s="482"/>
      <c r="DL63" s="482"/>
      <c r="DM63" s="482"/>
      <c r="DN63" s="482"/>
      <c r="DO63" s="482"/>
      <c r="DP63" s="482"/>
      <c r="DQ63" s="482"/>
      <c r="DR63" s="482"/>
      <c r="DS63" s="482"/>
      <c r="DT63" s="482"/>
      <c r="DU63" s="482"/>
      <c r="DV63" s="482"/>
      <c r="DW63" s="482"/>
      <c r="DX63" s="482"/>
      <c r="DY63" s="482"/>
      <c r="DZ63" s="482"/>
      <c r="EA63" s="482"/>
      <c r="EB63" s="482"/>
      <c r="EC63" s="482"/>
      <c r="ED63" s="482"/>
      <c r="EE63" s="482"/>
      <c r="EF63" s="482"/>
      <c r="EG63" s="482"/>
      <c r="EH63" s="482"/>
      <c r="EI63" s="482"/>
      <c r="EJ63" s="482"/>
      <c r="EK63" s="482"/>
      <c r="EL63" s="482"/>
      <c r="EM63" s="482"/>
      <c r="EN63" s="482"/>
      <c r="EO63" s="482"/>
      <c r="EP63" s="482"/>
      <c r="EQ63" s="482"/>
      <c r="ER63" s="482"/>
      <c r="ES63" s="482"/>
      <c r="ET63" s="482"/>
      <c r="EU63" s="482"/>
      <c r="EV63" s="482"/>
      <c r="EW63" s="482"/>
      <c r="EX63" s="482"/>
      <c r="EY63" s="482"/>
      <c r="EZ63" s="482"/>
      <c r="FA63" s="482"/>
      <c r="FB63" s="482"/>
      <c r="FC63" s="482"/>
      <c r="FD63" s="482"/>
      <c r="FE63" s="482"/>
      <c r="FF63" s="482"/>
      <c r="FG63" s="482"/>
      <c r="FH63" s="482"/>
      <c r="FI63" s="482"/>
      <c r="FJ63" s="482"/>
      <c r="FK63" s="482"/>
      <c r="FL63" s="482"/>
      <c r="FM63" s="482"/>
      <c r="FN63" s="482"/>
      <c r="FO63" s="482"/>
      <c r="FP63" s="482"/>
      <c r="FQ63" s="482"/>
      <c r="FR63" s="482"/>
    </row>
    <row r="64" spans="1:174" s="536" customFormat="1" ht="18" customHeight="1" x14ac:dyDescent="0.2">
      <c r="A64" s="472"/>
      <c r="B64" s="818"/>
      <c r="C64" s="526" t="s">
        <v>276</v>
      </c>
      <c r="D64" s="528" t="s">
        <v>277</v>
      </c>
      <c r="E64" s="528" t="s">
        <v>278</v>
      </c>
      <c r="F64" s="529">
        <v>2</v>
      </c>
      <c r="G64" s="530">
        <f t="shared" si="8"/>
        <v>2.2000000000000002</v>
      </c>
      <c r="H64" s="531">
        <v>10</v>
      </c>
      <c r="I64" s="532">
        <f t="shared" si="9"/>
        <v>0</v>
      </c>
      <c r="J64" s="533">
        <f t="shared" si="10"/>
        <v>0</v>
      </c>
      <c r="K64" s="534">
        <f t="shared" si="11"/>
        <v>0</v>
      </c>
      <c r="L64" s="551"/>
      <c r="M64" s="99"/>
      <c r="N64" s="99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2"/>
      <c r="AY64" s="482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2"/>
      <c r="BW64" s="482"/>
      <c r="BX64" s="482"/>
      <c r="BY64" s="482"/>
      <c r="BZ64" s="482"/>
      <c r="CA64" s="482"/>
      <c r="CB64" s="482"/>
      <c r="CC64" s="482"/>
      <c r="CD64" s="482"/>
      <c r="CE64" s="482"/>
      <c r="CF64" s="482"/>
      <c r="CG64" s="482"/>
      <c r="CH64" s="482"/>
      <c r="CI64" s="482"/>
      <c r="CJ64" s="482"/>
      <c r="CK64" s="482"/>
      <c r="CL64" s="482"/>
      <c r="CM64" s="482"/>
      <c r="CN64" s="482"/>
      <c r="CO64" s="482"/>
      <c r="CP64" s="482"/>
      <c r="CQ64" s="482"/>
      <c r="CR64" s="482"/>
      <c r="CS64" s="482"/>
      <c r="CT64" s="482"/>
      <c r="CU64" s="482"/>
      <c r="CV64" s="482"/>
      <c r="CW64" s="482"/>
      <c r="CX64" s="482"/>
      <c r="CY64" s="482"/>
      <c r="CZ64" s="482"/>
      <c r="DA64" s="482"/>
      <c r="DB64" s="482"/>
      <c r="DC64" s="482"/>
      <c r="DD64" s="482"/>
      <c r="DE64" s="482"/>
      <c r="DF64" s="482"/>
      <c r="DG64" s="482"/>
      <c r="DH64" s="482"/>
      <c r="DI64" s="482"/>
      <c r="DJ64" s="482"/>
      <c r="DK64" s="482"/>
      <c r="DL64" s="482"/>
      <c r="DM64" s="482"/>
      <c r="DN64" s="482"/>
      <c r="DO64" s="482"/>
      <c r="DP64" s="482"/>
      <c r="DQ64" s="482"/>
      <c r="DR64" s="482"/>
      <c r="DS64" s="482"/>
      <c r="DT64" s="482"/>
      <c r="DU64" s="482"/>
      <c r="DV64" s="482"/>
      <c r="DW64" s="482"/>
      <c r="DX64" s="482"/>
      <c r="DY64" s="482"/>
      <c r="DZ64" s="482"/>
      <c r="EA64" s="482"/>
      <c r="EB64" s="482"/>
      <c r="EC64" s="482"/>
      <c r="ED64" s="482"/>
      <c r="EE64" s="482"/>
      <c r="EF64" s="482"/>
      <c r="EG64" s="482"/>
      <c r="EH64" s="482"/>
      <c r="EI64" s="482"/>
      <c r="EJ64" s="482"/>
      <c r="EK64" s="482"/>
      <c r="EL64" s="482"/>
      <c r="EM64" s="482"/>
      <c r="EN64" s="482"/>
      <c r="EO64" s="482"/>
      <c r="EP64" s="482"/>
      <c r="EQ64" s="482"/>
      <c r="ER64" s="482"/>
      <c r="ES64" s="482"/>
      <c r="ET64" s="482"/>
      <c r="EU64" s="482"/>
      <c r="EV64" s="482"/>
      <c r="EW64" s="482"/>
      <c r="EX64" s="482"/>
      <c r="EY64" s="482"/>
      <c r="EZ64" s="482"/>
      <c r="FA64" s="482"/>
      <c r="FB64" s="482"/>
      <c r="FC64" s="482"/>
      <c r="FD64" s="482"/>
      <c r="FE64" s="482"/>
      <c r="FF64" s="482"/>
      <c r="FG64" s="482"/>
      <c r="FH64" s="482"/>
      <c r="FI64" s="482"/>
      <c r="FJ64" s="482"/>
      <c r="FK64" s="482"/>
      <c r="FL64" s="482"/>
      <c r="FM64" s="482"/>
      <c r="FN64" s="482"/>
      <c r="FO64" s="482"/>
      <c r="FP64" s="482"/>
      <c r="FQ64" s="482"/>
      <c r="FR64" s="482"/>
    </row>
    <row r="65" spans="1:174" s="536" customFormat="1" ht="18" customHeight="1" x14ac:dyDescent="0.2">
      <c r="A65" s="472"/>
      <c r="B65" s="818"/>
      <c r="C65" s="515" t="s">
        <v>279</v>
      </c>
      <c r="D65" s="517" t="s">
        <v>280</v>
      </c>
      <c r="E65" s="517" t="s">
        <v>281</v>
      </c>
      <c r="F65" s="518">
        <v>2.5</v>
      </c>
      <c r="G65" s="519">
        <f t="shared" si="8"/>
        <v>2.75</v>
      </c>
      <c r="H65" s="520">
        <v>10</v>
      </c>
      <c r="I65" s="521">
        <f t="shared" si="9"/>
        <v>0</v>
      </c>
      <c r="J65" s="522">
        <f t="shared" si="10"/>
        <v>0</v>
      </c>
      <c r="K65" s="523">
        <f t="shared" si="11"/>
        <v>0</v>
      </c>
      <c r="L65" s="524"/>
      <c r="M65" s="99"/>
      <c r="N65" s="99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2"/>
      <c r="AY65" s="482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2"/>
      <c r="BW65" s="482"/>
      <c r="BX65" s="482"/>
      <c r="BY65" s="482"/>
      <c r="BZ65" s="482"/>
      <c r="CA65" s="482"/>
      <c r="CB65" s="482"/>
      <c r="CC65" s="482"/>
      <c r="CD65" s="482"/>
      <c r="CE65" s="482"/>
      <c r="CF65" s="482"/>
      <c r="CG65" s="482"/>
      <c r="CH65" s="482"/>
      <c r="CI65" s="482"/>
      <c r="CJ65" s="482"/>
      <c r="CK65" s="482"/>
      <c r="CL65" s="482"/>
      <c r="CM65" s="482"/>
      <c r="CN65" s="482"/>
      <c r="CO65" s="482"/>
      <c r="CP65" s="482"/>
      <c r="CQ65" s="482"/>
      <c r="CR65" s="482"/>
      <c r="CS65" s="482"/>
      <c r="CT65" s="482"/>
      <c r="CU65" s="482"/>
      <c r="CV65" s="482"/>
      <c r="CW65" s="482"/>
      <c r="CX65" s="482"/>
      <c r="CY65" s="482"/>
      <c r="CZ65" s="482"/>
      <c r="DA65" s="482"/>
      <c r="DB65" s="482"/>
      <c r="DC65" s="482"/>
      <c r="DD65" s="482"/>
      <c r="DE65" s="482"/>
      <c r="DF65" s="482"/>
      <c r="DG65" s="482"/>
      <c r="DH65" s="482"/>
      <c r="DI65" s="482"/>
      <c r="DJ65" s="482"/>
      <c r="DK65" s="482"/>
      <c r="DL65" s="482"/>
      <c r="DM65" s="482"/>
      <c r="DN65" s="482"/>
      <c r="DO65" s="482"/>
      <c r="DP65" s="482"/>
      <c r="DQ65" s="482"/>
      <c r="DR65" s="482"/>
      <c r="DS65" s="482"/>
      <c r="DT65" s="482"/>
      <c r="DU65" s="482"/>
      <c r="DV65" s="482"/>
      <c r="DW65" s="482"/>
      <c r="DX65" s="482"/>
      <c r="DY65" s="482"/>
      <c r="DZ65" s="482"/>
      <c r="EA65" s="482"/>
      <c r="EB65" s="482"/>
      <c r="EC65" s="482"/>
      <c r="ED65" s="482"/>
      <c r="EE65" s="482"/>
      <c r="EF65" s="482"/>
      <c r="EG65" s="482"/>
      <c r="EH65" s="482"/>
      <c r="EI65" s="482"/>
      <c r="EJ65" s="482"/>
      <c r="EK65" s="482"/>
      <c r="EL65" s="482"/>
      <c r="EM65" s="482"/>
      <c r="EN65" s="482"/>
      <c r="EO65" s="482"/>
      <c r="EP65" s="482"/>
      <c r="EQ65" s="482"/>
      <c r="ER65" s="482"/>
      <c r="ES65" s="482"/>
      <c r="ET65" s="482"/>
      <c r="EU65" s="482"/>
      <c r="EV65" s="482"/>
      <c r="EW65" s="482"/>
      <c r="EX65" s="482"/>
      <c r="EY65" s="482"/>
      <c r="EZ65" s="482"/>
      <c r="FA65" s="482"/>
      <c r="FB65" s="482"/>
      <c r="FC65" s="482"/>
      <c r="FD65" s="482"/>
      <c r="FE65" s="482"/>
      <c r="FF65" s="482"/>
      <c r="FG65" s="482"/>
      <c r="FH65" s="482"/>
      <c r="FI65" s="482"/>
      <c r="FJ65" s="482"/>
      <c r="FK65" s="482"/>
      <c r="FL65" s="482"/>
      <c r="FM65" s="482"/>
      <c r="FN65" s="482"/>
      <c r="FO65" s="482"/>
      <c r="FP65" s="482"/>
      <c r="FQ65" s="482"/>
      <c r="FR65" s="482"/>
    </row>
    <row r="66" spans="1:174" s="536" customFormat="1" ht="18" customHeight="1" x14ac:dyDescent="0.2">
      <c r="A66" s="472"/>
      <c r="B66" s="818"/>
      <c r="C66" s="526" t="s">
        <v>203</v>
      </c>
      <c r="D66" s="527" t="s">
        <v>282</v>
      </c>
      <c r="E66" s="528" t="s">
        <v>239</v>
      </c>
      <c r="F66" s="529">
        <v>2</v>
      </c>
      <c r="G66" s="530">
        <f t="shared" si="8"/>
        <v>2.2000000000000002</v>
      </c>
      <c r="H66" s="531">
        <v>10</v>
      </c>
      <c r="I66" s="532">
        <f t="shared" si="9"/>
        <v>0</v>
      </c>
      <c r="J66" s="533">
        <f t="shared" si="10"/>
        <v>0</v>
      </c>
      <c r="K66" s="534">
        <f t="shared" si="11"/>
        <v>0</v>
      </c>
      <c r="L66" s="535"/>
      <c r="M66" s="99"/>
      <c r="N66" s="99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2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2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2"/>
      <c r="DF66" s="482"/>
      <c r="DG66" s="482"/>
      <c r="DH66" s="482"/>
      <c r="DI66" s="482"/>
      <c r="DJ66" s="482"/>
      <c r="DK66" s="482"/>
      <c r="DL66" s="482"/>
      <c r="DM66" s="482"/>
      <c r="DN66" s="482"/>
      <c r="DO66" s="482"/>
      <c r="DP66" s="482"/>
      <c r="DQ66" s="482"/>
      <c r="DR66" s="482"/>
      <c r="DS66" s="482"/>
      <c r="DT66" s="482"/>
      <c r="DU66" s="482"/>
      <c r="DV66" s="482"/>
      <c r="DW66" s="482"/>
      <c r="DX66" s="482"/>
      <c r="DY66" s="482"/>
      <c r="DZ66" s="482"/>
      <c r="EA66" s="482"/>
      <c r="EB66" s="482"/>
      <c r="EC66" s="482"/>
      <c r="ED66" s="482"/>
      <c r="EE66" s="482"/>
      <c r="EF66" s="482"/>
      <c r="EG66" s="482"/>
      <c r="EH66" s="482"/>
      <c r="EI66" s="482"/>
      <c r="EJ66" s="482"/>
      <c r="EK66" s="482"/>
      <c r="EL66" s="482"/>
      <c r="EM66" s="482"/>
      <c r="EN66" s="482"/>
      <c r="EO66" s="482"/>
      <c r="EP66" s="482"/>
      <c r="EQ66" s="482"/>
      <c r="ER66" s="482"/>
      <c r="ES66" s="482"/>
      <c r="ET66" s="482"/>
      <c r="EU66" s="482"/>
      <c r="EV66" s="482"/>
      <c r="EW66" s="482"/>
      <c r="EX66" s="482"/>
      <c r="EY66" s="482"/>
      <c r="EZ66" s="482"/>
      <c r="FA66" s="482"/>
      <c r="FB66" s="482"/>
      <c r="FC66" s="482"/>
      <c r="FD66" s="482"/>
      <c r="FE66" s="482"/>
      <c r="FF66" s="482"/>
      <c r="FG66" s="482"/>
      <c r="FH66" s="482"/>
      <c r="FI66" s="482"/>
      <c r="FJ66" s="482"/>
      <c r="FK66" s="482"/>
      <c r="FL66" s="482"/>
      <c r="FM66" s="482"/>
      <c r="FN66" s="482"/>
      <c r="FO66" s="482"/>
      <c r="FP66" s="482"/>
      <c r="FQ66" s="482"/>
      <c r="FR66" s="482"/>
    </row>
    <row r="67" spans="1:174" s="536" customFormat="1" ht="18" customHeight="1" x14ac:dyDescent="0.2">
      <c r="A67" s="472"/>
      <c r="B67" s="818"/>
      <c r="C67" s="515" t="s">
        <v>283</v>
      </c>
      <c r="D67" s="516" t="s">
        <v>284</v>
      </c>
      <c r="E67" s="517" t="s">
        <v>236</v>
      </c>
      <c r="F67" s="518">
        <v>2</v>
      </c>
      <c r="G67" s="519">
        <f t="shared" si="8"/>
        <v>2.2000000000000002</v>
      </c>
      <c r="H67" s="520">
        <v>10</v>
      </c>
      <c r="I67" s="521">
        <f t="shared" si="9"/>
        <v>0</v>
      </c>
      <c r="J67" s="522">
        <f t="shared" si="10"/>
        <v>0</v>
      </c>
      <c r="K67" s="523">
        <f t="shared" si="11"/>
        <v>0</v>
      </c>
      <c r="L67" s="524"/>
      <c r="M67" s="99"/>
      <c r="N67" s="99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2"/>
      <c r="AY67" s="482"/>
      <c r="AZ67" s="482"/>
      <c r="BA67" s="482"/>
      <c r="BB67" s="482"/>
      <c r="BC67" s="482"/>
      <c r="BD67" s="482"/>
      <c r="BE67" s="482"/>
      <c r="BF67" s="482"/>
      <c r="BG67" s="482"/>
      <c r="BH67" s="482"/>
      <c r="BI67" s="482"/>
      <c r="BJ67" s="482"/>
      <c r="BK67" s="482"/>
      <c r="BL67" s="482"/>
      <c r="BM67" s="482"/>
      <c r="BN67" s="482"/>
      <c r="BO67" s="482"/>
      <c r="BP67" s="482"/>
      <c r="BQ67" s="482"/>
      <c r="BR67" s="482"/>
      <c r="BS67" s="482"/>
      <c r="BT67" s="482"/>
      <c r="BU67" s="482"/>
      <c r="BV67" s="482"/>
      <c r="BW67" s="482"/>
      <c r="BX67" s="482"/>
      <c r="BY67" s="482"/>
      <c r="BZ67" s="482"/>
      <c r="CA67" s="482"/>
      <c r="CB67" s="482"/>
      <c r="CC67" s="482"/>
      <c r="CD67" s="482"/>
      <c r="CE67" s="482"/>
      <c r="CF67" s="482"/>
      <c r="CG67" s="482"/>
      <c r="CH67" s="482"/>
      <c r="CI67" s="482"/>
      <c r="CJ67" s="482"/>
      <c r="CK67" s="482"/>
      <c r="CL67" s="482"/>
      <c r="CM67" s="482"/>
      <c r="CN67" s="482"/>
      <c r="CO67" s="482"/>
      <c r="CP67" s="482"/>
      <c r="CQ67" s="482"/>
      <c r="CR67" s="482"/>
      <c r="CS67" s="482"/>
      <c r="CT67" s="482"/>
      <c r="CU67" s="482"/>
      <c r="CV67" s="482"/>
      <c r="CW67" s="482"/>
      <c r="CX67" s="482"/>
      <c r="CY67" s="482"/>
      <c r="CZ67" s="482"/>
      <c r="DA67" s="482"/>
      <c r="DB67" s="482"/>
      <c r="DC67" s="482"/>
      <c r="DD67" s="482"/>
      <c r="DE67" s="482"/>
      <c r="DF67" s="482"/>
      <c r="DG67" s="482"/>
      <c r="DH67" s="482"/>
      <c r="DI67" s="482"/>
      <c r="DJ67" s="482"/>
      <c r="DK67" s="482"/>
      <c r="DL67" s="482"/>
      <c r="DM67" s="482"/>
      <c r="DN67" s="482"/>
      <c r="DO67" s="482"/>
      <c r="DP67" s="482"/>
      <c r="DQ67" s="482"/>
      <c r="DR67" s="482"/>
      <c r="DS67" s="482"/>
      <c r="DT67" s="482"/>
      <c r="DU67" s="482"/>
      <c r="DV67" s="482"/>
      <c r="DW67" s="482"/>
      <c r="DX67" s="482"/>
      <c r="DY67" s="482"/>
      <c r="DZ67" s="482"/>
      <c r="EA67" s="482"/>
      <c r="EB67" s="482"/>
      <c r="EC67" s="482"/>
      <c r="ED67" s="482"/>
      <c r="EE67" s="482"/>
      <c r="EF67" s="482"/>
      <c r="EG67" s="482"/>
      <c r="EH67" s="482"/>
      <c r="EI67" s="482"/>
      <c r="EJ67" s="482"/>
      <c r="EK67" s="482"/>
      <c r="EL67" s="482"/>
      <c r="EM67" s="482"/>
      <c r="EN67" s="482"/>
      <c r="EO67" s="482"/>
      <c r="EP67" s="482"/>
      <c r="EQ67" s="482"/>
      <c r="ER67" s="482"/>
      <c r="ES67" s="482"/>
      <c r="ET67" s="482"/>
      <c r="EU67" s="482"/>
      <c r="EV67" s="482"/>
      <c r="EW67" s="482"/>
      <c r="EX67" s="482"/>
      <c r="EY67" s="482"/>
      <c r="EZ67" s="482"/>
      <c r="FA67" s="482"/>
      <c r="FB67" s="482"/>
      <c r="FC67" s="482"/>
      <c r="FD67" s="482"/>
      <c r="FE67" s="482"/>
      <c r="FF67" s="482"/>
      <c r="FG67" s="482"/>
      <c r="FH67" s="482"/>
      <c r="FI67" s="482"/>
      <c r="FJ67" s="482"/>
      <c r="FK67" s="482"/>
      <c r="FL67" s="482"/>
      <c r="FM67" s="482"/>
      <c r="FN67" s="482"/>
      <c r="FO67" s="482"/>
      <c r="FP67" s="482"/>
      <c r="FQ67" s="482"/>
      <c r="FR67" s="482"/>
    </row>
    <row r="68" spans="1:174" s="536" customFormat="1" ht="18" customHeight="1" x14ac:dyDescent="0.2">
      <c r="A68" s="472"/>
      <c r="B68" s="818"/>
      <c r="C68" s="526" t="s">
        <v>285</v>
      </c>
      <c r="D68" s="527" t="s">
        <v>286</v>
      </c>
      <c r="E68" s="528" t="s">
        <v>287</v>
      </c>
      <c r="F68" s="529">
        <v>2</v>
      </c>
      <c r="G68" s="530">
        <f t="shared" si="8"/>
        <v>2.2000000000000002</v>
      </c>
      <c r="H68" s="531">
        <v>10</v>
      </c>
      <c r="I68" s="532">
        <f t="shared" si="9"/>
        <v>0</v>
      </c>
      <c r="J68" s="533">
        <f t="shared" si="10"/>
        <v>0</v>
      </c>
      <c r="K68" s="534">
        <f t="shared" si="11"/>
        <v>0</v>
      </c>
      <c r="L68" s="535"/>
      <c r="M68" s="99"/>
      <c r="N68" s="99"/>
      <c r="O68" s="482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  <c r="AT68" s="482"/>
      <c r="AU68" s="482"/>
      <c r="AV68" s="482"/>
      <c r="AW68" s="482"/>
      <c r="AX68" s="482"/>
      <c r="AY68" s="482"/>
      <c r="AZ68" s="482"/>
      <c r="BA68" s="482"/>
      <c r="BB68" s="482"/>
      <c r="BC68" s="482"/>
      <c r="BD68" s="482"/>
      <c r="BE68" s="482"/>
      <c r="BF68" s="482"/>
      <c r="BG68" s="482"/>
      <c r="BH68" s="482"/>
      <c r="BI68" s="482"/>
      <c r="BJ68" s="482"/>
      <c r="BK68" s="482"/>
      <c r="BL68" s="482"/>
      <c r="BM68" s="482"/>
      <c r="BN68" s="482"/>
      <c r="BO68" s="482"/>
      <c r="BP68" s="482"/>
      <c r="BQ68" s="482"/>
      <c r="BR68" s="482"/>
      <c r="BS68" s="482"/>
      <c r="BT68" s="482"/>
      <c r="BU68" s="482"/>
      <c r="BV68" s="482"/>
      <c r="BW68" s="482"/>
      <c r="BX68" s="482"/>
      <c r="BY68" s="482"/>
      <c r="BZ68" s="482"/>
      <c r="CA68" s="482"/>
      <c r="CB68" s="482"/>
      <c r="CC68" s="482"/>
      <c r="CD68" s="482"/>
      <c r="CE68" s="482"/>
      <c r="CF68" s="482"/>
      <c r="CG68" s="482"/>
      <c r="CH68" s="482"/>
      <c r="CI68" s="482"/>
      <c r="CJ68" s="482"/>
      <c r="CK68" s="482"/>
      <c r="CL68" s="482"/>
      <c r="CM68" s="482"/>
      <c r="CN68" s="482"/>
      <c r="CO68" s="482"/>
      <c r="CP68" s="482"/>
      <c r="CQ68" s="482"/>
      <c r="CR68" s="482"/>
      <c r="CS68" s="482"/>
      <c r="CT68" s="482"/>
      <c r="CU68" s="482"/>
      <c r="CV68" s="482"/>
      <c r="CW68" s="482"/>
      <c r="CX68" s="482"/>
      <c r="CY68" s="482"/>
      <c r="CZ68" s="482"/>
      <c r="DA68" s="482"/>
      <c r="DB68" s="482"/>
      <c r="DC68" s="482"/>
      <c r="DD68" s="482"/>
      <c r="DE68" s="482"/>
      <c r="DF68" s="482"/>
      <c r="DG68" s="482"/>
      <c r="DH68" s="482"/>
      <c r="DI68" s="482"/>
      <c r="DJ68" s="482"/>
      <c r="DK68" s="482"/>
      <c r="DL68" s="482"/>
      <c r="DM68" s="482"/>
      <c r="DN68" s="482"/>
      <c r="DO68" s="482"/>
      <c r="DP68" s="482"/>
      <c r="DQ68" s="482"/>
      <c r="DR68" s="482"/>
      <c r="DS68" s="482"/>
      <c r="DT68" s="482"/>
      <c r="DU68" s="482"/>
      <c r="DV68" s="482"/>
      <c r="DW68" s="482"/>
      <c r="DX68" s="482"/>
      <c r="DY68" s="482"/>
      <c r="DZ68" s="482"/>
      <c r="EA68" s="482"/>
      <c r="EB68" s="482"/>
      <c r="EC68" s="482"/>
      <c r="ED68" s="482"/>
      <c r="EE68" s="482"/>
      <c r="EF68" s="482"/>
      <c r="EG68" s="482"/>
      <c r="EH68" s="482"/>
      <c r="EI68" s="482"/>
      <c r="EJ68" s="482"/>
      <c r="EK68" s="482"/>
      <c r="EL68" s="482"/>
      <c r="EM68" s="482"/>
      <c r="EN68" s="482"/>
      <c r="EO68" s="482"/>
      <c r="EP68" s="482"/>
      <c r="EQ68" s="482"/>
      <c r="ER68" s="482"/>
      <c r="ES68" s="482"/>
      <c r="ET68" s="482"/>
      <c r="EU68" s="482"/>
      <c r="EV68" s="482"/>
      <c r="EW68" s="482"/>
      <c r="EX68" s="482"/>
      <c r="EY68" s="482"/>
      <c r="EZ68" s="482"/>
      <c r="FA68" s="482"/>
      <c r="FB68" s="482"/>
      <c r="FC68" s="482"/>
      <c r="FD68" s="482"/>
      <c r="FE68" s="482"/>
      <c r="FF68" s="482"/>
      <c r="FG68" s="482"/>
      <c r="FH68" s="482"/>
      <c r="FI68" s="482"/>
      <c r="FJ68" s="482"/>
      <c r="FK68" s="482"/>
      <c r="FL68" s="482"/>
      <c r="FM68" s="482"/>
      <c r="FN68" s="482"/>
      <c r="FO68" s="482"/>
      <c r="FP68" s="482"/>
      <c r="FQ68" s="482"/>
      <c r="FR68" s="482"/>
    </row>
    <row r="69" spans="1:174" s="536" customFormat="1" ht="18" customHeight="1" x14ac:dyDescent="0.2">
      <c r="A69" s="472"/>
      <c r="B69" s="818"/>
      <c r="C69" s="515" t="s">
        <v>288</v>
      </c>
      <c r="D69" s="516" t="s">
        <v>289</v>
      </c>
      <c r="E69" s="517" t="s">
        <v>190</v>
      </c>
      <c r="F69" s="518">
        <v>2</v>
      </c>
      <c r="G69" s="519">
        <f t="shared" si="8"/>
        <v>2.2000000000000002</v>
      </c>
      <c r="H69" s="520">
        <v>10</v>
      </c>
      <c r="I69" s="521">
        <f t="shared" si="9"/>
        <v>0</v>
      </c>
      <c r="J69" s="522">
        <f t="shared" si="10"/>
        <v>0</v>
      </c>
      <c r="K69" s="523">
        <f t="shared" si="11"/>
        <v>0</v>
      </c>
      <c r="L69" s="524"/>
      <c r="M69" s="99"/>
      <c r="N69" s="99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2"/>
      <c r="AT69" s="482"/>
      <c r="AU69" s="482"/>
      <c r="AV69" s="482"/>
      <c r="AW69" s="482"/>
      <c r="AX69" s="482"/>
      <c r="AY69" s="482"/>
      <c r="AZ69" s="482"/>
      <c r="BA69" s="482"/>
      <c r="BB69" s="482"/>
      <c r="BC69" s="482"/>
      <c r="BD69" s="482"/>
      <c r="BE69" s="482"/>
      <c r="BF69" s="482"/>
      <c r="BG69" s="482"/>
      <c r="BH69" s="482"/>
      <c r="BI69" s="482"/>
      <c r="BJ69" s="482"/>
      <c r="BK69" s="482"/>
      <c r="BL69" s="482"/>
      <c r="BM69" s="482"/>
      <c r="BN69" s="482"/>
      <c r="BO69" s="482"/>
      <c r="BP69" s="482"/>
      <c r="BQ69" s="482"/>
      <c r="BR69" s="482"/>
      <c r="BS69" s="482"/>
      <c r="BT69" s="482"/>
      <c r="BU69" s="482"/>
      <c r="BV69" s="482"/>
      <c r="BW69" s="482"/>
      <c r="BX69" s="482"/>
      <c r="BY69" s="482"/>
      <c r="BZ69" s="482"/>
      <c r="CA69" s="482"/>
      <c r="CB69" s="482"/>
      <c r="CC69" s="482"/>
      <c r="CD69" s="482"/>
      <c r="CE69" s="482"/>
      <c r="CF69" s="482"/>
      <c r="CG69" s="482"/>
      <c r="CH69" s="482"/>
      <c r="CI69" s="482"/>
      <c r="CJ69" s="482"/>
      <c r="CK69" s="482"/>
      <c r="CL69" s="482"/>
      <c r="CM69" s="482"/>
      <c r="CN69" s="482"/>
      <c r="CO69" s="482"/>
      <c r="CP69" s="482"/>
      <c r="CQ69" s="482"/>
      <c r="CR69" s="482"/>
      <c r="CS69" s="482"/>
      <c r="CT69" s="482"/>
      <c r="CU69" s="482"/>
      <c r="CV69" s="482"/>
      <c r="CW69" s="482"/>
      <c r="CX69" s="482"/>
      <c r="CY69" s="482"/>
      <c r="CZ69" s="482"/>
      <c r="DA69" s="482"/>
      <c r="DB69" s="482"/>
      <c r="DC69" s="482"/>
      <c r="DD69" s="482"/>
      <c r="DE69" s="482"/>
      <c r="DF69" s="482"/>
      <c r="DG69" s="482"/>
      <c r="DH69" s="482"/>
      <c r="DI69" s="482"/>
      <c r="DJ69" s="482"/>
      <c r="DK69" s="482"/>
      <c r="DL69" s="482"/>
      <c r="DM69" s="482"/>
      <c r="DN69" s="482"/>
      <c r="DO69" s="482"/>
      <c r="DP69" s="482"/>
      <c r="DQ69" s="482"/>
      <c r="DR69" s="482"/>
      <c r="DS69" s="482"/>
      <c r="DT69" s="482"/>
      <c r="DU69" s="482"/>
      <c r="DV69" s="482"/>
      <c r="DW69" s="482"/>
      <c r="DX69" s="482"/>
      <c r="DY69" s="482"/>
      <c r="DZ69" s="482"/>
      <c r="EA69" s="482"/>
      <c r="EB69" s="482"/>
      <c r="EC69" s="482"/>
      <c r="ED69" s="482"/>
      <c r="EE69" s="482"/>
      <c r="EF69" s="482"/>
      <c r="EG69" s="482"/>
      <c r="EH69" s="482"/>
      <c r="EI69" s="482"/>
      <c r="EJ69" s="482"/>
      <c r="EK69" s="482"/>
      <c r="EL69" s="482"/>
      <c r="EM69" s="482"/>
      <c r="EN69" s="482"/>
      <c r="EO69" s="482"/>
      <c r="EP69" s="482"/>
      <c r="EQ69" s="482"/>
      <c r="ER69" s="482"/>
      <c r="ES69" s="482"/>
      <c r="ET69" s="482"/>
      <c r="EU69" s="482"/>
      <c r="EV69" s="482"/>
      <c r="EW69" s="482"/>
      <c r="EX69" s="482"/>
      <c r="EY69" s="482"/>
      <c r="EZ69" s="482"/>
      <c r="FA69" s="482"/>
      <c r="FB69" s="482"/>
      <c r="FC69" s="482"/>
      <c r="FD69" s="482"/>
      <c r="FE69" s="482"/>
      <c r="FF69" s="482"/>
      <c r="FG69" s="482"/>
      <c r="FH69" s="482"/>
      <c r="FI69" s="482"/>
      <c r="FJ69" s="482"/>
      <c r="FK69" s="482"/>
      <c r="FL69" s="482"/>
      <c r="FM69" s="482"/>
      <c r="FN69" s="482"/>
      <c r="FO69" s="482"/>
      <c r="FP69" s="482"/>
      <c r="FQ69" s="482"/>
      <c r="FR69" s="482"/>
    </row>
    <row r="70" spans="1:174" s="536" customFormat="1" ht="18" customHeight="1" x14ac:dyDescent="0.2">
      <c r="A70" s="472"/>
      <c r="B70" s="818"/>
      <c r="C70" s="526" t="s">
        <v>290</v>
      </c>
      <c r="D70" s="527" t="s">
        <v>291</v>
      </c>
      <c r="E70" s="528" t="s">
        <v>193</v>
      </c>
      <c r="F70" s="529">
        <v>2</v>
      </c>
      <c r="G70" s="530">
        <f t="shared" si="8"/>
        <v>2.2000000000000002</v>
      </c>
      <c r="H70" s="531">
        <v>10</v>
      </c>
      <c r="I70" s="532">
        <f t="shared" si="9"/>
        <v>0</v>
      </c>
      <c r="J70" s="533">
        <f t="shared" si="10"/>
        <v>0</v>
      </c>
      <c r="K70" s="534">
        <f t="shared" si="11"/>
        <v>0</v>
      </c>
      <c r="L70" s="535"/>
      <c r="M70" s="99"/>
      <c r="N70" s="99"/>
      <c r="O70" s="482"/>
      <c r="P70" s="482"/>
      <c r="Q70" s="482"/>
      <c r="R70" s="482"/>
      <c r="S70" s="482"/>
      <c r="T70" s="482"/>
      <c r="U70" s="482"/>
      <c r="V70" s="482"/>
      <c r="W70" s="482"/>
      <c r="X70" s="482"/>
      <c r="Y70" s="482"/>
      <c r="Z70" s="482"/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  <c r="AN70" s="482"/>
      <c r="AO70" s="482"/>
      <c r="AP70" s="482"/>
      <c r="AQ70" s="482"/>
      <c r="AR70" s="482"/>
      <c r="AS70" s="482"/>
      <c r="AT70" s="482"/>
      <c r="AU70" s="482"/>
      <c r="AV70" s="482"/>
      <c r="AW70" s="482"/>
      <c r="AX70" s="482"/>
      <c r="AY70" s="482"/>
      <c r="AZ70" s="482"/>
      <c r="BA70" s="482"/>
      <c r="BB70" s="482"/>
      <c r="BC70" s="482"/>
      <c r="BD70" s="482"/>
      <c r="BE70" s="482"/>
      <c r="BF70" s="482"/>
      <c r="BG70" s="482"/>
      <c r="BH70" s="482"/>
      <c r="BI70" s="482"/>
      <c r="BJ70" s="482"/>
      <c r="BK70" s="482"/>
      <c r="BL70" s="482"/>
      <c r="BM70" s="482"/>
      <c r="BN70" s="482"/>
      <c r="BO70" s="482"/>
      <c r="BP70" s="482"/>
      <c r="BQ70" s="482"/>
      <c r="BR70" s="482"/>
      <c r="BS70" s="482"/>
      <c r="BT70" s="482"/>
      <c r="BU70" s="482"/>
      <c r="BV70" s="482"/>
      <c r="BW70" s="482"/>
      <c r="BX70" s="482"/>
      <c r="BY70" s="482"/>
      <c r="BZ70" s="482"/>
      <c r="CA70" s="482"/>
      <c r="CB70" s="482"/>
      <c r="CC70" s="482"/>
      <c r="CD70" s="482"/>
      <c r="CE70" s="482"/>
      <c r="CF70" s="482"/>
      <c r="CG70" s="482"/>
      <c r="CH70" s="482"/>
      <c r="CI70" s="482"/>
      <c r="CJ70" s="482"/>
      <c r="CK70" s="482"/>
      <c r="CL70" s="482"/>
      <c r="CM70" s="482"/>
      <c r="CN70" s="482"/>
      <c r="CO70" s="482"/>
      <c r="CP70" s="482"/>
      <c r="CQ70" s="482"/>
      <c r="CR70" s="482"/>
      <c r="CS70" s="482"/>
      <c r="CT70" s="482"/>
      <c r="CU70" s="482"/>
      <c r="CV70" s="482"/>
      <c r="CW70" s="482"/>
      <c r="CX70" s="482"/>
      <c r="CY70" s="482"/>
      <c r="CZ70" s="482"/>
      <c r="DA70" s="482"/>
      <c r="DB70" s="482"/>
      <c r="DC70" s="482"/>
      <c r="DD70" s="482"/>
      <c r="DE70" s="482"/>
      <c r="DF70" s="482"/>
      <c r="DG70" s="482"/>
      <c r="DH70" s="482"/>
      <c r="DI70" s="482"/>
      <c r="DJ70" s="482"/>
      <c r="DK70" s="482"/>
      <c r="DL70" s="482"/>
      <c r="DM70" s="482"/>
      <c r="DN70" s="482"/>
      <c r="DO70" s="482"/>
      <c r="DP70" s="482"/>
      <c r="DQ70" s="482"/>
      <c r="DR70" s="482"/>
      <c r="DS70" s="482"/>
      <c r="DT70" s="482"/>
      <c r="DU70" s="482"/>
      <c r="DV70" s="482"/>
      <c r="DW70" s="482"/>
      <c r="DX70" s="482"/>
      <c r="DY70" s="482"/>
      <c r="DZ70" s="482"/>
      <c r="EA70" s="482"/>
      <c r="EB70" s="482"/>
      <c r="EC70" s="482"/>
      <c r="ED70" s="482"/>
      <c r="EE70" s="482"/>
      <c r="EF70" s="482"/>
      <c r="EG70" s="482"/>
      <c r="EH70" s="482"/>
      <c r="EI70" s="482"/>
      <c r="EJ70" s="482"/>
      <c r="EK70" s="482"/>
      <c r="EL70" s="482"/>
      <c r="EM70" s="482"/>
      <c r="EN70" s="482"/>
      <c r="EO70" s="482"/>
      <c r="EP70" s="482"/>
      <c r="EQ70" s="482"/>
      <c r="ER70" s="482"/>
      <c r="ES70" s="482"/>
      <c r="ET70" s="482"/>
      <c r="EU70" s="482"/>
      <c r="EV70" s="482"/>
      <c r="EW70" s="482"/>
      <c r="EX70" s="482"/>
      <c r="EY70" s="482"/>
      <c r="EZ70" s="482"/>
      <c r="FA70" s="482"/>
      <c r="FB70" s="482"/>
      <c r="FC70" s="482"/>
      <c r="FD70" s="482"/>
      <c r="FE70" s="482"/>
      <c r="FF70" s="482"/>
      <c r="FG70" s="482"/>
      <c r="FH70" s="482"/>
      <c r="FI70" s="482"/>
      <c r="FJ70" s="482"/>
      <c r="FK70" s="482"/>
      <c r="FL70" s="482"/>
      <c r="FM70" s="482"/>
      <c r="FN70" s="482"/>
      <c r="FO70" s="482"/>
      <c r="FP70" s="482"/>
      <c r="FQ70" s="482"/>
      <c r="FR70" s="482"/>
    </row>
    <row r="71" spans="1:174" s="536" customFormat="1" ht="18" customHeight="1" x14ac:dyDescent="0.2">
      <c r="A71" s="472"/>
      <c r="B71" s="818"/>
      <c r="C71" s="515" t="s">
        <v>292</v>
      </c>
      <c r="D71" s="516" t="s">
        <v>201</v>
      </c>
      <c r="E71" s="517" t="s">
        <v>187</v>
      </c>
      <c r="F71" s="518">
        <v>2</v>
      </c>
      <c r="G71" s="519">
        <f t="shared" si="8"/>
        <v>2.2000000000000002</v>
      </c>
      <c r="H71" s="520">
        <v>10</v>
      </c>
      <c r="I71" s="521">
        <f t="shared" si="9"/>
        <v>0</v>
      </c>
      <c r="J71" s="522">
        <f t="shared" si="10"/>
        <v>0</v>
      </c>
      <c r="K71" s="523">
        <f t="shared" si="11"/>
        <v>0</v>
      </c>
      <c r="L71" s="524"/>
      <c r="M71" s="99"/>
      <c r="N71" s="99"/>
      <c r="O71" s="482"/>
      <c r="P71" s="482"/>
      <c r="Q71" s="482"/>
      <c r="R71" s="482"/>
      <c r="S71" s="482"/>
      <c r="T71" s="482"/>
      <c r="U71" s="482"/>
      <c r="V71" s="482"/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  <c r="AN71" s="482"/>
      <c r="AO71" s="482"/>
      <c r="AP71" s="482"/>
      <c r="AQ71" s="482"/>
      <c r="AR71" s="482"/>
      <c r="AS71" s="482"/>
      <c r="AT71" s="482"/>
      <c r="AU71" s="482"/>
      <c r="AV71" s="482"/>
      <c r="AW71" s="482"/>
      <c r="AX71" s="482"/>
      <c r="AY71" s="482"/>
      <c r="AZ71" s="482"/>
      <c r="BA71" s="482"/>
      <c r="BB71" s="482"/>
      <c r="BC71" s="482"/>
      <c r="BD71" s="482"/>
      <c r="BE71" s="482"/>
      <c r="BF71" s="482"/>
      <c r="BG71" s="482"/>
      <c r="BH71" s="482"/>
      <c r="BI71" s="482"/>
      <c r="BJ71" s="482"/>
      <c r="BK71" s="482"/>
      <c r="BL71" s="482"/>
      <c r="BM71" s="482"/>
      <c r="BN71" s="482"/>
      <c r="BO71" s="482"/>
      <c r="BP71" s="482"/>
      <c r="BQ71" s="482"/>
      <c r="BR71" s="482"/>
      <c r="BS71" s="482"/>
      <c r="BT71" s="482"/>
      <c r="BU71" s="482"/>
      <c r="BV71" s="482"/>
      <c r="BW71" s="482"/>
      <c r="BX71" s="482"/>
      <c r="BY71" s="482"/>
      <c r="BZ71" s="482"/>
      <c r="CA71" s="482"/>
      <c r="CB71" s="482"/>
      <c r="CC71" s="482"/>
      <c r="CD71" s="482"/>
      <c r="CE71" s="482"/>
      <c r="CF71" s="482"/>
      <c r="CG71" s="482"/>
      <c r="CH71" s="482"/>
      <c r="CI71" s="482"/>
      <c r="CJ71" s="482"/>
      <c r="CK71" s="482"/>
      <c r="CL71" s="482"/>
      <c r="CM71" s="482"/>
      <c r="CN71" s="482"/>
      <c r="CO71" s="482"/>
      <c r="CP71" s="482"/>
      <c r="CQ71" s="482"/>
      <c r="CR71" s="482"/>
      <c r="CS71" s="482"/>
      <c r="CT71" s="482"/>
      <c r="CU71" s="482"/>
      <c r="CV71" s="482"/>
      <c r="CW71" s="482"/>
      <c r="CX71" s="482"/>
      <c r="CY71" s="482"/>
      <c r="CZ71" s="482"/>
      <c r="DA71" s="482"/>
      <c r="DB71" s="482"/>
      <c r="DC71" s="482"/>
      <c r="DD71" s="482"/>
      <c r="DE71" s="482"/>
      <c r="DF71" s="482"/>
      <c r="DG71" s="482"/>
      <c r="DH71" s="482"/>
      <c r="DI71" s="482"/>
      <c r="DJ71" s="482"/>
      <c r="DK71" s="482"/>
      <c r="DL71" s="482"/>
      <c r="DM71" s="482"/>
      <c r="DN71" s="482"/>
      <c r="DO71" s="482"/>
      <c r="DP71" s="482"/>
      <c r="DQ71" s="482"/>
      <c r="DR71" s="482"/>
      <c r="DS71" s="482"/>
      <c r="DT71" s="482"/>
      <c r="DU71" s="482"/>
      <c r="DV71" s="482"/>
      <c r="DW71" s="482"/>
      <c r="DX71" s="482"/>
      <c r="DY71" s="482"/>
      <c r="DZ71" s="482"/>
      <c r="EA71" s="482"/>
      <c r="EB71" s="482"/>
      <c r="EC71" s="482"/>
      <c r="ED71" s="482"/>
      <c r="EE71" s="482"/>
      <c r="EF71" s="482"/>
      <c r="EG71" s="482"/>
      <c r="EH71" s="482"/>
      <c r="EI71" s="482"/>
      <c r="EJ71" s="482"/>
      <c r="EK71" s="482"/>
      <c r="EL71" s="482"/>
      <c r="EM71" s="482"/>
      <c r="EN71" s="482"/>
      <c r="EO71" s="482"/>
      <c r="EP71" s="482"/>
      <c r="EQ71" s="482"/>
      <c r="ER71" s="482"/>
      <c r="ES71" s="482"/>
      <c r="ET71" s="482"/>
      <c r="EU71" s="482"/>
      <c r="EV71" s="482"/>
      <c r="EW71" s="482"/>
      <c r="EX71" s="482"/>
      <c r="EY71" s="482"/>
      <c r="EZ71" s="482"/>
      <c r="FA71" s="482"/>
      <c r="FB71" s="482"/>
      <c r="FC71" s="482"/>
      <c r="FD71" s="482"/>
      <c r="FE71" s="482"/>
      <c r="FF71" s="482"/>
      <c r="FG71" s="482"/>
      <c r="FH71" s="482"/>
      <c r="FI71" s="482"/>
      <c r="FJ71" s="482"/>
      <c r="FK71" s="482"/>
      <c r="FL71" s="482"/>
      <c r="FM71" s="482"/>
      <c r="FN71" s="482"/>
      <c r="FO71" s="482"/>
      <c r="FP71" s="482"/>
      <c r="FQ71" s="482"/>
      <c r="FR71" s="482"/>
    </row>
    <row r="72" spans="1:174" s="536" customFormat="1" ht="18" customHeight="1" x14ac:dyDescent="0.2">
      <c r="A72" s="472"/>
      <c r="B72" s="818"/>
      <c r="C72" s="526" t="s">
        <v>208</v>
      </c>
      <c r="D72" s="527" t="s">
        <v>293</v>
      </c>
      <c r="E72" s="528" t="s">
        <v>294</v>
      </c>
      <c r="F72" s="529">
        <v>2.5</v>
      </c>
      <c r="G72" s="530">
        <f t="shared" si="8"/>
        <v>2.75</v>
      </c>
      <c r="H72" s="531">
        <v>10</v>
      </c>
      <c r="I72" s="532">
        <f t="shared" si="9"/>
        <v>0</v>
      </c>
      <c r="J72" s="533">
        <f t="shared" si="10"/>
        <v>0</v>
      </c>
      <c r="K72" s="534">
        <f t="shared" si="11"/>
        <v>0</v>
      </c>
      <c r="L72" s="535"/>
      <c r="M72" s="99"/>
      <c r="N72" s="99"/>
      <c r="O72" s="482"/>
      <c r="P72" s="482"/>
      <c r="Q72" s="482"/>
      <c r="R72" s="482"/>
      <c r="S72" s="482"/>
      <c r="T72" s="482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  <c r="AR72" s="482"/>
      <c r="AS72" s="482"/>
      <c r="AT72" s="482"/>
      <c r="AU72" s="482"/>
      <c r="AV72" s="482"/>
      <c r="AW72" s="482"/>
      <c r="AX72" s="482"/>
      <c r="AY72" s="482"/>
      <c r="AZ72" s="482"/>
      <c r="BA72" s="482"/>
      <c r="BB72" s="482"/>
      <c r="BC72" s="482"/>
      <c r="BD72" s="482"/>
      <c r="BE72" s="482"/>
      <c r="BF72" s="482"/>
      <c r="BG72" s="482"/>
      <c r="BH72" s="482"/>
      <c r="BI72" s="482"/>
      <c r="BJ72" s="482"/>
      <c r="BK72" s="482"/>
      <c r="BL72" s="482"/>
      <c r="BM72" s="482"/>
      <c r="BN72" s="482"/>
      <c r="BO72" s="482"/>
      <c r="BP72" s="482"/>
      <c r="BQ72" s="482"/>
      <c r="BR72" s="482"/>
      <c r="BS72" s="482"/>
      <c r="BT72" s="482"/>
      <c r="BU72" s="482"/>
      <c r="BV72" s="482"/>
      <c r="BW72" s="482"/>
      <c r="BX72" s="482"/>
      <c r="BY72" s="482"/>
      <c r="BZ72" s="482"/>
      <c r="CA72" s="482"/>
      <c r="CB72" s="482"/>
      <c r="CC72" s="482"/>
      <c r="CD72" s="482"/>
      <c r="CE72" s="482"/>
      <c r="CF72" s="482"/>
      <c r="CG72" s="482"/>
      <c r="CH72" s="482"/>
      <c r="CI72" s="482"/>
      <c r="CJ72" s="482"/>
      <c r="CK72" s="482"/>
      <c r="CL72" s="482"/>
      <c r="CM72" s="482"/>
      <c r="CN72" s="482"/>
      <c r="CO72" s="482"/>
      <c r="CP72" s="482"/>
      <c r="CQ72" s="482"/>
      <c r="CR72" s="482"/>
      <c r="CS72" s="482"/>
      <c r="CT72" s="482"/>
      <c r="CU72" s="482"/>
      <c r="CV72" s="482"/>
      <c r="CW72" s="482"/>
      <c r="CX72" s="482"/>
      <c r="CY72" s="482"/>
      <c r="CZ72" s="482"/>
      <c r="DA72" s="482"/>
      <c r="DB72" s="482"/>
      <c r="DC72" s="482"/>
      <c r="DD72" s="482"/>
      <c r="DE72" s="482"/>
      <c r="DF72" s="482"/>
      <c r="DG72" s="482"/>
      <c r="DH72" s="482"/>
      <c r="DI72" s="482"/>
      <c r="DJ72" s="482"/>
      <c r="DK72" s="482"/>
      <c r="DL72" s="482"/>
      <c r="DM72" s="482"/>
      <c r="DN72" s="482"/>
      <c r="DO72" s="482"/>
      <c r="DP72" s="482"/>
      <c r="DQ72" s="482"/>
      <c r="DR72" s="482"/>
      <c r="DS72" s="482"/>
      <c r="DT72" s="482"/>
      <c r="DU72" s="482"/>
      <c r="DV72" s="482"/>
      <c r="DW72" s="482"/>
      <c r="DX72" s="482"/>
      <c r="DY72" s="482"/>
      <c r="DZ72" s="482"/>
      <c r="EA72" s="482"/>
      <c r="EB72" s="482"/>
      <c r="EC72" s="482"/>
      <c r="ED72" s="482"/>
      <c r="EE72" s="482"/>
      <c r="EF72" s="482"/>
      <c r="EG72" s="482"/>
      <c r="EH72" s="482"/>
      <c r="EI72" s="482"/>
      <c r="EJ72" s="482"/>
      <c r="EK72" s="482"/>
      <c r="EL72" s="482"/>
      <c r="EM72" s="482"/>
      <c r="EN72" s="482"/>
      <c r="EO72" s="482"/>
      <c r="EP72" s="482"/>
      <c r="EQ72" s="482"/>
      <c r="ER72" s="482"/>
      <c r="ES72" s="482"/>
      <c r="ET72" s="482"/>
      <c r="EU72" s="482"/>
      <c r="EV72" s="482"/>
      <c r="EW72" s="482"/>
      <c r="EX72" s="482"/>
      <c r="EY72" s="482"/>
      <c r="EZ72" s="482"/>
      <c r="FA72" s="482"/>
      <c r="FB72" s="482"/>
      <c r="FC72" s="482"/>
      <c r="FD72" s="482"/>
      <c r="FE72" s="482"/>
      <c r="FF72" s="482"/>
      <c r="FG72" s="482"/>
      <c r="FH72" s="482"/>
      <c r="FI72" s="482"/>
      <c r="FJ72" s="482"/>
      <c r="FK72" s="482"/>
      <c r="FL72" s="482"/>
      <c r="FM72" s="482"/>
      <c r="FN72" s="482"/>
      <c r="FO72" s="482"/>
      <c r="FP72" s="482"/>
      <c r="FQ72" s="482"/>
      <c r="FR72" s="482"/>
    </row>
    <row r="73" spans="1:174" s="536" customFormat="1" ht="18" customHeight="1" x14ac:dyDescent="0.2">
      <c r="A73" s="472"/>
      <c r="B73" s="818"/>
      <c r="C73" s="515" t="s">
        <v>295</v>
      </c>
      <c r="D73" s="516" t="s">
        <v>296</v>
      </c>
      <c r="E73" s="517" t="s">
        <v>233</v>
      </c>
      <c r="F73" s="518">
        <v>1.5</v>
      </c>
      <c r="G73" s="519">
        <f t="shared" si="8"/>
        <v>1.6500000000000001</v>
      </c>
      <c r="H73" s="520">
        <v>10</v>
      </c>
      <c r="I73" s="521">
        <f t="shared" si="9"/>
        <v>0</v>
      </c>
      <c r="J73" s="522">
        <f t="shared" si="10"/>
        <v>0</v>
      </c>
      <c r="K73" s="523">
        <f t="shared" si="11"/>
        <v>0</v>
      </c>
      <c r="L73" s="524"/>
      <c r="M73" s="99"/>
      <c r="N73" s="99"/>
      <c r="O73" s="482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2"/>
      <c r="AT73" s="482"/>
      <c r="AU73" s="482"/>
      <c r="AV73" s="482"/>
      <c r="AW73" s="482"/>
      <c r="AX73" s="482"/>
      <c r="AY73" s="482"/>
      <c r="AZ73" s="482"/>
      <c r="BA73" s="482"/>
      <c r="BB73" s="482"/>
      <c r="BC73" s="482"/>
      <c r="BD73" s="482"/>
      <c r="BE73" s="482"/>
      <c r="BF73" s="482"/>
      <c r="BG73" s="482"/>
      <c r="BH73" s="482"/>
      <c r="BI73" s="482"/>
      <c r="BJ73" s="482"/>
      <c r="BK73" s="482"/>
      <c r="BL73" s="482"/>
      <c r="BM73" s="482"/>
      <c r="BN73" s="482"/>
      <c r="BO73" s="482"/>
      <c r="BP73" s="482"/>
      <c r="BQ73" s="482"/>
      <c r="BR73" s="482"/>
      <c r="BS73" s="482"/>
      <c r="BT73" s="482"/>
      <c r="BU73" s="482"/>
      <c r="BV73" s="482"/>
      <c r="BW73" s="482"/>
      <c r="BX73" s="482"/>
      <c r="BY73" s="482"/>
      <c r="BZ73" s="482"/>
      <c r="CA73" s="482"/>
      <c r="CB73" s="482"/>
      <c r="CC73" s="482"/>
      <c r="CD73" s="482"/>
      <c r="CE73" s="482"/>
      <c r="CF73" s="482"/>
      <c r="CG73" s="482"/>
      <c r="CH73" s="482"/>
      <c r="CI73" s="482"/>
      <c r="CJ73" s="482"/>
      <c r="CK73" s="482"/>
      <c r="CL73" s="482"/>
      <c r="CM73" s="482"/>
      <c r="CN73" s="482"/>
      <c r="CO73" s="482"/>
      <c r="CP73" s="482"/>
      <c r="CQ73" s="482"/>
      <c r="CR73" s="482"/>
      <c r="CS73" s="482"/>
      <c r="CT73" s="482"/>
      <c r="CU73" s="482"/>
      <c r="CV73" s="482"/>
      <c r="CW73" s="482"/>
      <c r="CX73" s="482"/>
      <c r="CY73" s="482"/>
      <c r="CZ73" s="482"/>
      <c r="DA73" s="482"/>
      <c r="DB73" s="482"/>
      <c r="DC73" s="482"/>
      <c r="DD73" s="482"/>
      <c r="DE73" s="482"/>
      <c r="DF73" s="482"/>
      <c r="DG73" s="482"/>
      <c r="DH73" s="482"/>
      <c r="DI73" s="482"/>
      <c r="DJ73" s="482"/>
      <c r="DK73" s="482"/>
      <c r="DL73" s="482"/>
      <c r="DM73" s="482"/>
      <c r="DN73" s="482"/>
      <c r="DO73" s="482"/>
      <c r="DP73" s="482"/>
      <c r="DQ73" s="482"/>
      <c r="DR73" s="482"/>
      <c r="DS73" s="482"/>
      <c r="DT73" s="482"/>
      <c r="DU73" s="482"/>
      <c r="DV73" s="482"/>
      <c r="DW73" s="482"/>
      <c r="DX73" s="482"/>
      <c r="DY73" s="482"/>
      <c r="DZ73" s="482"/>
      <c r="EA73" s="482"/>
      <c r="EB73" s="482"/>
      <c r="EC73" s="482"/>
      <c r="ED73" s="482"/>
      <c r="EE73" s="482"/>
      <c r="EF73" s="482"/>
      <c r="EG73" s="482"/>
      <c r="EH73" s="482"/>
      <c r="EI73" s="482"/>
      <c r="EJ73" s="482"/>
      <c r="EK73" s="482"/>
      <c r="EL73" s="482"/>
      <c r="EM73" s="482"/>
      <c r="EN73" s="482"/>
      <c r="EO73" s="482"/>
      <c r="EP73" s="482"/>
      <c r="EQ73" s="482"/>
      <c r="ER73" s="482"/>
      <c r="ES73" s="482"/>
      <c r="ET73" s="482"/>
      <c r="EU73" s="482"/>
      <c r="EV73" s="482"/>
      <c r="EW73" s="482"/>
      <c r="EX73" s="482"/>
      <c r="EY73" s="482"/>
      <c r="EZ73" s="482"/>
      <c r="FA73" s="482"/>
      <c r="FB73" s="482"/>
      <c r="FC73" s="482"/>
      <c r="FD73" s="482"/>
      <c r="FE73" s="482"/>
      <c r="FF73" s="482"/>
      <c r="FG73" s="482"/>
      <c r="FH73" s="482"/>
      <c r="FI73" s="482"/>
      <c r="FJ73" s="482"/>
      <c r="FK73" s="482"/>
      <c r="FL73" s="482"/>
      <c r="FM73" s="482"/>
      <c r="FN73" s="482"/>
      <c r="FO73" s="482"/>
      <c r="FP73" s="482"/>
      <c r="FQ73" s="482"/>
      <c r="FR73" s="482"/>
    </row>
    <row r="74" spans="1:174" s="536" customFormat="1" ht="18" customHeight="1" x14ac:dyDescent="0.2">
      <c r="A74" s="472"/>
      <c r="B74" s="818"/>
      <c r="C74" s="526" t="s">
        <v>297</v>
      </c>
      <c r="D74" s="527" t="s">
        <v>298</v>
      </c>
      <c r="E74" s="528" t="s">
        <v>299</v>
      </c>
      <c r="F74" s="529">
        <v>1.82</v>
      </c>
      <c r="G74" s="530">
        <f t="shared" si="8"/>
        <v>2.0020000000000002</v>
      </c>
      <c r="H74" s="531">
        <v>10</v>
      </c>
      <c r="I74" s="532">
        <f t="shared" si="9"/>
        <v>0</v>
      </c>
      <c r="J74" s="533">
        <f t="shared" si="10"/>
        <v>0</v>
      </c>
      <c r="K74" s="534">
        <f t="shared" si="11"/>
        <v>0</v>
      </c>
      <c r="L74" s="535"/>
      <c r="M74" s="99"/>
      <c r="N74" s="99"/>
      <c r="O74" s="482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2"/>
      <c r="BC74" s="482"/>
      <c r="BD74" s="482"/>
      <c r="BE74" s="482"/>
      <c r="BF74" s="482"/>
      <c r="BG74" s="482"/>
      <c r="BH74" s="482"/>
      <c r="BI74" s="482"/>
      <c r="BJ74" s="482"/>
      <c r="BK74" s="482"/>
      <c r="BL74" s="482"/>
      <c r="BM74" s="482"/>
      <c r="BN74" s="482"/>
      <c r="BO74" s="482"/>
      <c r="BP74" s="482"/>
      <c r="BQ74" s="482"/>
      <c r="BR74" s="482"/>
      <c r="BS74" s="482"/>
      <c r="BT74" s="482"/>
      <c r="BU74" s="482"/>
      <c r="BV74" s="482"/>
      <c r="BW74" s="482"/>
      <c r="BX74" s="482"/>
      <c r="BY74" s="482"/>
      <c r="BZ74" s="482"/>
      <c r="CA74" s="482"/>
      <c r="CB74" s="482"/>
      <c r="CC74" s="482"/>
      <c r="CD74" s="482"/>
      <c r="CE74" s="482"/>
      <c r="CF74" s="482"/>
      <c r="CG74" s="482"/>
      <c r="CH74" s="482"/>
      <c r="CI74" s="482"/>
      <c r="CJ74" s="482"/>
      <c r="CK74" s="482"/>
      <c r="CL74" s="482"/>
      <c r="CM74" s="482"/>
      <c r="CN74" s="482"/>
      <c r="CO74" s="482"/>
      <c r="CP74" s="482"/>
      <c r="CQ74" s="482"/>
      <c r="CR74" s="482"/>
      <c r="CS74" s="482"/>
      <c r="CT74" s="482"/>
      <c r="CU74" s="482"/>
      <c r="CV74" s="482"/>
      <c r="CW74" s="482"/>
      <c r="CX74" s="482"/>
      <c r="CY74" s="482"/>
      <c r="CZ74" s="482"/>
      <c r="DA74" s="482"/>
      <c r="DB74" s="482"/>
      <c r="DC74" s="482"/>
      <c r="DD74" s="482"/>
      <c r="DE74" s="482"/>
      <c r="DF74" s="482"/>
      <c r="DG74" s="482"/>
      <c r="DH74" s="482"/>
      <c r="DI74" s="482"/>
      <c r="DJ74" s="482"/>
      <c r="DK74" s="482"/>
      <c r="DL74" s="482"/>
      <c r="DM74" s="482"/>
      <c r="DN74" s="482"/>
      <c r="DO74" s="482"/>
      <c r="DP74" s="482"/>
      <c r="DQ74" s="482"/>
      <c r="DR74" s="482"/>
      <c r="DS74" s="482"/>
      <c r="DT74" s="482"/>
      <c r="DU74" s="482"/>
      <c r="DV74" s="482"/>
      <c r="DW74" s="482"/>
      <c r="DX74" s="482"/>
      <c r="DY74" s="482"/>
      <c r="DZ74" s="482"/>
      <c r="EA74" s="482"/>
      <c r="EB74" s="482"/>
      <c r="EC74" s="482"/>
      <c r="ED74" s="482"/>
      <c r="EE74" s="482"/>
      <c r="EF74" s="482"/>
      <c r="EG74" s="482"/>
      <c r="EH74" s="482"/>
      <c r="EI74" s="482"/>
      <c r="EJ74" s="482"/>
      <c r="EK74" s="482"/>
      <c r="EL74" s="482"/>
      <c r="EM74" s="482"/>
      <c r="EN74" s="482"/>
      <c r="EO74" s="482"/>
      <c r="EP74" s="482"/>
      <c r="EQ74" s="482"/>
      <c r="ER74" s="482"/>
      <c r="ES74" s="482"/>
      <c r="ET74" s="482"/>
      <c r="EU74" s="482"/>
      <c r="EV74" s="482"/>
      <c r="EW74" s="482"/>
      <c r="EX74" s="482"/>
      <c r="EY74" s="482"/>
      <c r="EZ74" s="482"/>
      <c r="FA74" s="482"/>
      <c r="FB74" s="482"/>
      <c r="FC74" s="482"/>
      <c r="FD74" s="482"/>
      <c r="FE74" s="482"/>
      <c r="FF74" s="482"/>
      <c r="FG74" s="482"/>
      <c r="FH74" s="482"/>
      <c r="FI74" s="482"/>
      <c r="FJ74" s="482"/>
      <c r="FK74" s="482"/>
      <c r="FL74" s="482"/>
      <c r="FM74" s="482"/>
      <c r="FN74" s="482"/>
      <c r="FO74" s="482"/>
      <c r="FP74" s="482"/>
      <c r="FQ74" s="482"/>
      <c r="FR74" s="482"/>
    </row>
    <row r="75" spans="1:174" s="536" customFormat="1" ht="18" customHeight="1" x14ac:dyDescent="0.2">
      <c r="A75" s="472"/>
      <c r="B75" s="818"/>
      <c r="C75" s="517"/>
      <c r="D75" s="516"/>
      <c r="E75" s="517"/>
      <c r="F75" s="518"/>
      <c r="G75" s="519">
        <f t="shared" si="8"/>
        <v>0</v>
      </c>
      <c r="H75" s="520">
        <v>10</v>
      </c>
      <c r="I75" s="521">
        <f t="shared" si="9"/>
        <v>0</v>
      </c>
      <c r="J75" s="522">
        <f t="shared" si="10"/>
        <v>0</v>
      </c>
      <c r="K75" s="523">
        <f t="shared" si="11"/>
        <v>0</v>
      </c>
      <c r="L75" s="524"/>
      <c r="M75" s="99"/>
      <c r="N75" s="99"/>
      <c r="O75" s="482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2"/>
      <c r="AW75" s="482"/>
      <c r="AX75" s="482"/>
      <c r="AY75" s="482"/>
      <c r="AZ75" s="482"/>
      <c r="BA75" s="482"/>
      <c r="BB75" s="482"/>
      <c r="BC75" s="482"/>
      <c r="BD75" s="482"/>
      <c r="BE75" s="482"/>
      <c r="BF75" s="482"/>
      <c r="BG75" s="482"/>
      <c r="BH75" s="482"/>
      <c r="BI75" s="482"/>
      <c r="BJ75" s="482"/>
      <c r="BK75" s="482"/>
      <c r="BL75" s="482"/>
      <c r="BM75" s="482"/>
      <c r="BN75" s="482"/>
      <c r="BO75" s="482"/>
      <c r="BP75" s="482"/>
      <c r="BQ75" s="482"/>
      <c r="BR75" s="482"/>
      <c r="BS75" s="482"/>
      <c r="BT75" s="482"/>
      <c r="BU75" s="482"/>
      <c r="BV75" s="482"/>
      <c r="BW75" s="482"/>
      <c r="BX75" s="482"/>
      <c r="BY75" s="482"/>
      <c r="BZ75" s="482"/>
      <c r="CA75" s="482"/>
      <c r="CB75" s="482"/>
      <c r="CC75" s="482"/>
      <c r="CD75" s="482"/>
      <c r="CE75" s="482"/>
      <c r="CF75" s="482"/>
      <c r="CG75" s="482"/>
      <c r="CH75" s="482"/>
      <c r="CI75" s="482"/>
      <c r="CJ75" s="482"/>
      <c r="CK75" s="482"/>
      <c r="CL75" s="482"/>
      <c r="CM75" s="482"/>
      <c r="CN75" s="482"/>
      <c r="CO75" s="482"/>
      <c r="CP75" s="482"/>
      <c r="CQ75" s="482"/>
      <c r="CR75" s="482"/>
      <c r="CS75" s="482"/>
      <c r="CT75" s="482"/>
      <c r="CU75" s="482"/>
      <c r="CV75" s="482"/>
      <c r="CW75" s="482"/>
      <c r="CX75" s="482"/>
      <c r="CY75" s="482"/>
      <c r="CZ75" s="482"/>
      <c r="DA75" s="482"/>
      <c r="DB75" s="482"/>
      <c r="DC75" s="482"/>
      <c r="DD75" s="482"/>
      <c r="DE75" s="482"/>
      <c r="DF75" s="482"/>
      <c r="DG75" s="482"/>
      <c r="DH75" s="482"/>
      <c r="DI75" s="482"/>
      <c r="DJ75" s="482"/>
      <c r="DK75" s="482"/>
      <c r="DL75" s="482"/>
      <c r="DM75" s="482"/>
      <c r="DN75" s="482"/>
      <c r="DO75" s="482"/>
      <c r="DP75" s="482"/>
      <c r="DQ75" s="482"/>
      <c r="DR75" s="482"/>
      <c r="DS75" s="482"/>
      <c r="DT75" s="482"/>
      <c r="DU75" s="482"/>
      <c r="DV75" s="482"/>
      <c r="DW75" s="482"/>
      <c r="DX75" s="482"/>
      <c r="DY75" s="482"/>
      <c r="DZ75" s="482"/>
      <c r="EA75" s="482"/>
      <c r="EB75" s="482"/>
      <c r="EC75" s="482"/>
      <c r="ED75" s="482"/>
      <c r="EE75" s="482"/>
      <c r="EF75" s="482"/>
      <c r="EG75" s="482"/>
      <c r="EH75" s="482"/>
      <c r="EI75" s="482"/>
      <c r="EJ75" s="482"/>
      <c r="EK75" s="482"/>
      <c r="EL75" s="482"/>
      <c r="EM75" s="482"/>
      <c r="EN75" s="482"/>
      <c r="EO75" s="482"/>
      <c r="EP75" s="482"/>
      <c r="EQ75" s="482"/>
      <c r="ER75" s="482"/>
      <c r="ES75" s="482"/>
      <c r="ET75" s="482"/>
      <c r="EU75" s="482"/>
      <c r="EV75" s="482"/>
      <c r="EW75" s="482"/>
      <c r="EX75" s="482"/>
      <c r="EY75" s="482"/>
      <c r="EZ75" s="482"/>
      <c r="FA75" s="482"/>
      <c r="FB75" s="482"/>
      <c r="FC75" s="482"/>
      <c r="FD75" s="482"/>
      <c r="FE75" s="482"/>
      <c r="FF75" s="482"/>
      <c r="FG75" s="482"/>
      <c r="FH75" s="482"/>
      <c r="FI75" s="482"/>
      <c r="FJ75" s="482"/>
      <c r="FK75" s="482"/>
      <c r="FL75" s="482"/>
      <c r="FM75" s="482"/>
      <c r="FN75" s="482"/>
      <c r="FO75" s="482"/>
      <c r="FP75" s="482"/>
      <c r="FQ75" s="482"/>
      <c r="FR75" s="482"/>
    </row>
    <row r="76" spans="1:174" s="525" customFormat="1" ht="18" customHeight="1" x14ac:dyDescent="0.2">
      <c r="A76" s="514"/>
      <c r="B76" s="818"/>
      <c r="C76" s="528"/>
      <c r="D76" s="527"/>
      <c r="E76" s="528"/>
      <c r="F76" s="529"/>
      <c r="G76" s="537">
        <f t="shared" si="8"/>
        <v>0</v>
      </c>
      <c r="H76" s="531">
        <v>10</v>
      </c>
      <c r="I76" s="532">
        <f t="shared" si="9"/>
        <v>0</v>
      </c>
      <c r="J76" s="533">
        <f t="shared" si="10"/>
        <v>0</v>
      </c>
      <c r="K76" s="534">
        <f t="shared" si="11"/>
        <v>0</v>
      </c>
      <c r="L76" s="535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</row>
    <row r="77" spans="1:174" s="99" customFormat="1" ht="18" customHeight="1" x14ac:dyDescent="0.2">
      <c r="A77" s="514"/>
      <c r="B77" s="257"/>
      <c r="C77" s="539"/>
      <c r="D77" s="315"/>
      <c r="E77" s="539"/>
      <c r="F77" s="540"/>
      <c r="G77" s="541"/>
      <c r="H77" s="542"/>
      <c r="I77" s="543"/>
      <c r="J77" s="544"/>
      <c r="K77" s="258"/>
      <c r="L77" s="545"/>
    </row>
    <row r="78" spans="1:174" s="99" customFormat="1" x14ac:dyDescent="0.2">
      <c r="A78" s="514"/>
      <c r="B78" s="546"/>
      <c r="C78" s="539"/>
      <c r="D78" s="315"/>
      <c r="E78" s="539"/>
      <c r="F78" s="540"/>
      <c r="G78" s="557"/>
      <c r="H78" s="542"/>
      <c r="I78" s="543"/>
      <c r="J78" s="544"/>
      <c r="K78" s="258"/>
      <c r="L78" s="545"/>
    </row>
    <row r="79" spans="1:174" s="549" customFormat="1" ht="18" customHeight="1" x14ac:dyDescent="0.2">
      <c r="A79" s="472"/>
      <c r="B79" s="818" t="s">
        <v>300</v>
      </c>
      <c r="C79" s="548" t="s">
        <v>301</v>
      </c>
      <c r="D79" s="517" t="s">
        <v>302</v>
      </c>
      <c r="E79" s="517" t="s">
        <v>303</v>
      </c>
      <c r="F79" s="518">
        <v>4</v>
      </c>
      <c r="G79" s="556">
        <f t="shared" ref="G79:G98" si="12">F79*1.1</f>
        <v>4.4000000000000004</v>
      </c>
      <c r="H79" s="520">
        <v>10</v>
      </c>
      <c r="I79" s="521">
        <f t="shared" ref="I79:I98" si="13">K79*F79</f>
        <v>0</v>
      </c>
      <c r="J79" s="522">
        <f t="shared" ref="J79:J98" si="14">K79*G79</f>
        <v>0</v>
      </c>
      <c r="K79" s="523">
        <f t="shared" ref="K79:K98" si="15">SUM(L79:L79)</f>
        <v>0</v>
      </c>
      <c r="L79" s="524"/>
      <c r="M79" s="99"/>
      <c r="N79" s="99"/>
      <c r="O79" s="482"/>
      <c r="P79" s="482"/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2"/>
      <c r="AT79" s="482"/>
      <c r="AU79" s="482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  <c r="BF79" s="482"/>
      <c r="BG79" s="482"/>
      <c r="BH79" s="482"/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  <c r="BS79" s="482"/>
      <c r="BT79" s="482"/>
      <c r="BU79" s="482"/>
      <c r="BV79" s="482"/>
      <c r="BW79" s="482"/>
      <c r="BX79" s="482"/>
      <c r="BY79" s="482"/>
      <c r="BZ79" s="482"/>
      <c r="CA79" s="482"/>
      <c r="CB79" s="482"/>
      <c r="CC79" s="482"/>
      <c r="CD79" s="482"/>
      <c r="CE79" s="482"/>
      <c r="CF79" s="482"/>
      <c r="CG79" s="482"/>
      <c r="CH79" s="482"/>
      <c r="CI79" s="482"/>
      <c r="CJ79" s="482"/>
      <c r="CK79" s="482"/>
      <c r="CL79" s="482"/>
      <c r="CM79" s="482"/>
      <c r="CN79" s="482"/>
      <c r="CO79" s="482"/>
      <c r="CP79" s="482"/>
      <c r="CQ79" s="482"/>
      <c r="CR79" s="482"/>
      <c r="CS79" s="482"/>
      <c r="CT79" s="482"/>
      <c r="CU79" s="482"/>
      <c r="CV79" s="482"/>
      <c r="CW79" s="482"/>
      <c r="CX79" s="482"/>
      <c r="CY79" s="482"/>
      <c r="CZ79" s="482"/>
      <c r="DA79" s="482"/>
      <c r="DB79" s="482"/>
      <c r="DC79" s="482"/>
      <c r="DD79" s="482"/>
      <c r="DE79" s="482"/>
      <c r="DF79" s="482"/>
      <c r="DG79" s="482"/>
      <c r="DH79" s="482"/>
      <c r="DI79" s="482"/>
      <c r="DJ79" s="482"/>
      <c r="DK79" s="482"/>
      <c r="DL79" s="482"/>
      <c r="DM79" s="482"/>
      <c r="DN79" s="482"/>
      <c r="DO79" s="482"/>
      <c r="DP79" s="482"/>
      <c r="DQ79" s="482"/>
      <c r="DR79" s="482"/>
      <c r="DS79" s="482"/>
      <c r="DT79" s="482"/>
      <c r="DU79" s="482"/>
      <c r="DV79" s="482"/>
      <c r="DW79" s="482"/>
      <c r="DX79" s="482"/>
      <c r="DY79" s="482"/>
      <c r="DZ79" s="482"/>
      <c r="EA79" s="482"/>
      <c r="EB79" s="482"/>
      <c r="EC79" s="482"/>
      <c r="ED79" s="482"/>
      <c r="EE79" s="482"/>
      <c r="EF79" s="482"/>
      <c r="EG79" s="482"/>
      <c r="EH79" s="482"/>
      <c r="EI79" s="482"/>
      <c r="EJ79" s="482"/>
      <c r="EK79" s="482"/>
      <c r="EL79" s="482"/>
      <c r="EM79" s="482"/>
      <c r="EN79" s="482"/>
      <c r="EO79" s="482"/>
      <c r="EP79" s="482"/>
      <c r="EQ79" s="482"/>
      <c r="ER79" s="482"/>
      <c r="ES79" s="482"/>
      <c r="ET79" s="482"/>
      <c r="EU79" s="482"/>
      <c r="EV79" s="482"/>
      <c r="EW79" s="482"/>
      <c r="EX79" s="482"/>
      <c r="EY79" s="482"/>
      <c r="EZ79" s="482"/>
      <c r="FA79" s="482"/>
      <c r="FB79" s="482"/>
      <c r="FC79" s="482"/>
      <c r="FD79" s="482"/>
      <c r="FE79" s="482"/>
      <c r="FF79" s="482"/>
      <c r="FG79" s="482"/>
      <c r="FH79" s="482"/>
      <c r="FI79" s="482"/>
      <c r="FJ79" s="482"/>
      <c r="FK79" s="482"/>
      <c r="FL79" s="482"/>
      <c r="FM79" s="482"/>
      <c r="FN79" s="482"/>
      <c r="FO79" s="482"/>
      <c r="FP79" s="482"/>
      <c r="FQ79" s="482"/>
      <c r="FR79" s="482"/>
    </row>
    <row r="80" spans="1:174" s="536" customFormat="1" ht="18" customHeight="1" x14ac:dyDescent="0.2">
      <c r="A80" s="472"/>
      <c r="B80" s="818"/>
      <c r="C80" s="550" t="s">
        <v>197</v>
      </c>
      <c r="D80" s="528" t="s">
        <v>304</v>
      </c>
      <c r="E80" s="528" t="s">
        <v>305</v>
      </c>
      <c r="F80" s="529">
        <v>4</v>
      </c>
      <c r="G80" s="530">
        <f t="shared" si="12"/>
        <v>4.4000000000000004</v>
      </c>
      <c r="H80" s="531">
        <v>10</v>
      </c>
      <c r="I80" s="532">
        <f t="shared" si="13"/>
        <v>0</v>
      </c>
      <c r="J80" s="533">
        <f t="shared" si="14"/>
        <v>0</v>
      </c>
      <c r="K80" s="534">
        <f t="shared" si="15"/>
        <v>0</v>
      </c>
      <c r="L80" s="551"/>
      <c r="M80" s="99"/>
      <c r="N80" s="99"/>
      <c r="O80" s="482"/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  <c r="AR80" s="482"/>
      <c r="AS80" s="482"/>
      <c r="AT80" s="482"/>
      <c r="AU80" s="482"/>
      <c r="AV80" s="482"/>
      <c r="AW80" s="482"/>
      <c r="AX80" s="482"/>
      <c r="AY80" s="482"/>
      <c r="AZ80" s="482"/>
      <c r="BA80" s="482"/>
      <c r="BB80" s="482"/>
      <c r="BC80" s="482"/>
      <c r="BD80" s="482"/>
      <c r="BE80" s="482"/>
      <c r="BF80" s="482"/>
      <c r="BG80" s="482"/>
      <c r="BH80" s="482"/>
      <c r="BI80" s="482"/>
      <c r="BJ80" s="482"/>
      <c r="BK80" s="482"/>
      <c r="BL80" s="482"/>
      <c r="BM80" s="482"/>
      <c r="BN80" s="482"/>
      <c r="BO80" s="482"/>
      <c r="BP80" s="482"/>
      <c r="BQ80" s="482"/>
      <c r="BR80" s="482"/>
      <c r="BS80" s="482"/>
      <c r="BT80" s="482"/>
      <c r="BU80" s="482"/>
      <c r="BV80" s="482"/>
      <c r="BW80" s="482"/>
      <c r="BX80" s="482"/>
      <c r="BY80" s="482"/>
      <c r="BZ80" s="482"/>
      <c r="CA80" s="482"/>
      <c r="CB80" s="482"/>
      <c r="CC80" s="482"/>
      <c r="CD80" s="482"/>
      <c r="CE80" s="482"/>
      <c r="CF80" s="482"/>
      <c r="CG80" s="482"/>
      <c r="CH80" s="482"/>
      <c r="CI80" s="482"/>
      <c r="CJ80" s="482"/>
      <c r="CK80" s="482"/>
      <c r="CL80" s="482"/>
      <c r="CM80" s="482"/>
      <c r="CN80" s="482"/>
      <c r="CO80" s="482"/>
      <c r="CP80" s="482"/>
      <c r="CQ80" s="482"/>
      <c r="CR80" s="482"/>
      <c r="CS80" s="482"/>
      <c r="CT80" s="482"/>
      <c r="CU80" s="482"/>
      <c r="CV80" s="482"/>
      <c r="CW80" s="482"/>
      <c r="CX80" s="482"/>
      <c r="CY80" s="482"/>
      <c r="CZ80" s="482"/>
      <c r="DA80" s="482"/>
      <c r="DB80" s="482"/>
      <c r="DC80" s="482"/>
      <c r="DD80" s="482"/>
      <c r="DE80" s="482"/>
      <c r="DF80" s="482"/>
      <c r="DG80" s="482"/>
      <c r="DH80" s="482"/>
      <c r="DI80" s="482"/>
      <c r="DJ80" s="482"/>
      <c r="DK80" s="482"/>
      <c r="DL80" s="482"/>
      <c r="DM80" s="482"/>
      <c r="DN80" s="482"/>
      <c r="DO80" s="482"/>
      <c r="DP80" s="482"/>
      <c r="DQ80" s="482"/>
      <c r="DR80" s="482"/>
      <c r="DS80" s="482"/>
      <c r="DT80" s="482"/>
      <c r="DU80" s="482"/>
      <c r="DV80" s="482"/>
      <c r="DW80" s="482"/>
      <c r="DX80" s="482"/>
      <c r="DY80" s="482"/>
      <c r="DZ80" s="482"/>
      <c r="EA80" s="482"/>
      <c r="EB80" s="482"/>
      <c r="EC80" s="482"/>
      <c r="ED80" s="482"/>
      <c r="EE80" s="482"/>
      <c r="EF80" s="482"/>
      <c r="EG80" s="482"/>
      <c r="EH80" s="482"/>
      <c r="EI80" s="482"/>
      <c r="EJ80" s="482"/>
      <c r="EK80" s="482"/>
      <c r="EL80" s="482"/>
      <c r="EM80" s="482"/>
      <c r="EN80" s="482"/>
      <c r="EO80" s="482"/>
      <c r="EP80" s="482"/>
      <c r="EQ80" s="482"/>
      <c r="ER80" s="482"/>
      <c r="ES80" s="482"/>
      <c r="ET80" s="482"/>
      <c r="EU80" s="482"/>
      <c r="EV80" s="482"/>
      <c r="EW80" s="482"/>
      <c r="EX80" s="482"/>
      <c r="EY80" s="482"/>
      <c r="EZ80" s="482"/>
      <c r="FA80" s="482"/>
      <c r="FB80" s="482"/>
      <c r="FC80" s="482"/>
      <c r="FD80" s="482"/>
      <c r="FE80" s="482"/>
      <c r="FF80" s="482"/>
      <c r="FG80" s="482"/>
      <c r="FH80" s="482"/>
      <c r="FI80" s="482"/>
      <c r="FJ80" s="482"/>
      <c r="FK80" s="482"/>
      <c r="FL80" s="482"/>
      <c r="FM80" s="482"/>
      <c r="FN80" s="482"/>
      <c r="FO80" s="482"/>
      <c r="FP80" s="482"/>
      <c r="FQ80" s="482"/>
      <c r="FR80" s="482"/>
    </row>
    <row r="81" spans="1:174" s="536" customFormat="1" ht="18" customHeight="1" x14ac:dyDescent="0.2">
      <c r="A81" s="472"/>
      <c r="B81" s="818"/>
      <c r="C81" s="515" t="s">
        <v>306</v>
      </c>
      <c r="D81" s="517" t="s">
        <v>307</v>
      </c>
      <c r="E81" s="517" t="s">
        <v>308</v>
      </c>
      <c r="F81" s="518">
        <v>2.5</v>
      </c>
      <c r="G81" s="519">
        <f t="shared" si="12"/>
        <v>2.75</v>
      </c>
      <c r="H81" s="520">
        <v>10</v>
      </c>
      <c r="I81" s="521">
        <f t="shared" si="13"/>
        <v>0</v>
      </c>
      <c r="J81" s="522">
        <f t="shared" si="14"/>
        <v>0</v>
      </c>
      <c r="K81" s="523">
        <f t="shared" si="15"/>
        <v>0</v>
      </c>
      <c r="L81" s="552"/>
      <c r="M81" s="99"/>
      <c r="N81" s="99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482"/>
      <c r="BD81" s="482"/>
      <c r="BE81" s="482"/>
      <c r="BF81" s="482"/>
      <c r="BG81" s="482"/>
      <c r="BH81" s="482"/>
      <c r="BI81" s="482"/>
      <c r="BJ81" s="482"/>
      <c r="BK81" s="482"/>
      <c r="BL81" s="482"/>
      <c r="BM81" s="482"/>
      <c r="BN81" s="482"/>
      <c r="BO81" s="482"/>
      <c r="BP81" s="482"/>
      <c r="BQ81" s="482"/>
      <c r="BR81" s="482"/>
      <c r="BS81" s="482"/>
      <c r="BT81" s="482"/>
      <c r="BU81" s="482"/>
      <c r="BV81" s="482"/>
      <c r="BW81" s="482"/>
      <c r="BX81" s="482"/>
      <c r="BY81" s="482"/>
      <c r="BZ81" s="482"/>
      <c r="CA81" s="482"/>
      <c r="CB81" s="482"/>
      <c r="CC81" s="482"/>
      <c r="CD81" s="482"/>
      <c r="CE81" s="482"/>
      <c r="CF81" s="482"/>
      <c r="CG81" s="482"/>
      <c r="CH81" s="482"/>
      <c r="CI81" s="482"/>
      <c r="CJ81" s="482"/>
      <c r="CK81" s="482"/>
      <c r="CL81" s="482"/>
      <c r="CM81" s="482"/>
      <c r="CN81" s="482"/>
      <c r="CO81" s="482"/>
      <c r="CP81" s="482"/>
      <c r="CQ81" s="482"/>
      <c r="CR81" s="482"/>
      <c r="CS81" s="482"/>
      <c r="CT81" s="482"/>
      <c r="CU81" s="482"/>
      <c r="CV81" s="482"/>
      <c r="CW81" s="482"/>
      <c r="CX81" s="482"/>
      <c r="CY81" s="482"/>
      <c r="CZ81" s="482"/>
      <c r="DA81" s="482"/>
      <c r="DB81" s="482"/>
      <c r="DC81" s="482"/>
      <c r="DD81" s="482"/>
      <c r="DE81" s="482"/>
      <c r="DF81" s="482"/>
      <c r="DG81" s="482"/>
      <c r="DH81" s="482"/>
      <c r="DI81" s="482"/>
      <c r="DJ81" s="482"/>
      <c r="DK81" s="482"/>
      <c r="DL81" s="482"/>
      <c r="DM81" s="482"/>
      <c r="DN81" s="482"/>
      <c r="DO81" s="482"/>
      <c r="DP81" s="482"/>
      <c r="DQ81" s="482"/>
      <c r="DR81" s="482"/>
      <c r="DS81" s="482"/>
      <c r="DT81" s="482"/>
      <c r="DU81" s="482"/>
      <c r="DV81" s="482"/>
      <c r="DW81" s="482"/>
      <c r="DX81" s="482"/>
      <c r="DY81" s="482"/>
      <c r="DZ81" s="482"/>
      <c r="EA81" s="482"/>
      <c r="EB81" s="482"/>
      <c r="EC81" s="482"/>
      <c r="ED81" s="482"/>
      <c r="EE81" s="482"/>
      <c r="EF81" s="482"/>
      <c r="EG81" s="482"/>
      <c r="EH81" s="482"/>
      <c r="EI81" s="482"/>
      <c r="EJ81" s="482"/>
      <c r="EK81" s="482"/>
      <c r="EL81" s="482"/>
      <c r="EM81" s="482"/>
      <c r="EN81" s="482"/>
      <c r="EO81" s="482"/>
      <c r="EP81" s="482"/>
      <c r="EQ81" s="482"/>
      <c r="ER81" s="482"/>
      <c r="ES81" s="482"/>
      <c r="ET81" s="482"/>
      <c r="EU81" s="482"/>
      <c r="EV81" s="482"/>
      <c r="EW81" s="482"/>
      <c r="EX81" s="482"/>
      <c r="EY81" s="482"/>
      <c r="EZ81" s="482"/>
      <c r="FA81" s="482"/>
      <c r="FB81" s="482"/>
      <c r="FC81" s="482"/>
      <c r="FD81" s="482"/>
      <c r="FE81" s="482"/>
      <c r="FF81" s="482"/>
      <c r="FG81" s="482"/>
      <c r="FH81" s="482"/>
      <c r="FI81" s="482"/>
      <c r="FJ81" s="482"/>
      <c r="FK81" s="482"/>
      <c r="FL81" s="482"/>
      <c r="FM81" s="482"/>
      <c r="FN81" s="482"/>
      <c r="FO81" s="482"/>
      <c r="FP81" s="482"/>
      <c r="FQ81" s="482"/>
      <c r="FR81" s="482"/>
    </row>
    <row r="82" spans="1:174" s="536" customFormat="1" ht="18" customHeight="1" x14ac:dyDescent="0.2">
      <c r="A82" s="472"/>
      <c r="B82" s="818"/>
      <c r="C82" s="550" t="s">
        <v>309</v>
      </c>
      <c r="D82" s="553" t="s">
        <v>310</v>
      </c>
      <c r="E82" s="528" t="s">
        <v>311</v>
      </c>
      <c r="F82" s="529">
        <v>2.4</v>
      </c>
      <c r="G82" s="530">
        <f t="shared" si="12"/>
        <v>2.64</v>
      </c>
      <c r="H82" s="531">
        <v>10</v>
      </c>
      <c r="I82" s="532">
        <f t="shared" si="13"/>
        <v>0</v>
      </c>
      <c r="J82" s="533">
        <f t="shared" si="14"/>
        <v>0</v>
      </c>
      <c r="K82" s="534">
        <f t="shared" si="15"/>
        <v>0</v>
      </c>
      <c r="L82" s="551"/>
      <c r="M82" s="99"/>
      <c r="N82" s="99"/>
      <c r="O82" s="482"/>
      <c r="P82" s="482"/>
      <c r="Q82" s="482"/>
      <c r="R82" s="482"/>
      <c r="S82" s="482"/>
      <c r="T82" s="482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  <c r="AR82" s="482"/>
      <c r="AS82" s="482"/>
      <c r="AT82" s="482"/>
      <c r="AU82" s="482"/>
      <c r="AV82" s="482"/>
      <c r="AW82" s="482"/>
      <c r="AX82" s="482"/>
      <c r="AY82" s="482"/>
      <c r="AZ82" s="482"/>
      <c r="BA82" s="482"/>
      <c r="BB82" s="482"/>
      <c r="BC82" s="482"/>
      <c r="BD82" s="482"/>
      <c r="BE82" s="482"/>
      <c r="BF82" s="482"/>
      <c r="BG82" s="482"/>
      <c r="BH82" s="482"/>
      <c r="BI82" s="482"/>
      <c r="BJ82" s="482"/>
      <c r="BK82" s="482"/>
      <c r="BL82" s="482"/>
      <c r="BM82" s="482"/>
      <c r="BN82" s="482"/>
      <c r="BO82" s="482"/>
      <c r="BP82" s="482"/>
      <c r="BQ82" s="482"/>
      <c r="BR82" s="482"/>
      <c r="BS82" s="482"/>
      <c r="BT82" s="482"/>
      <c r="BU82" s="482"/>
      <c r="BV82" s="482"/>
      <c r="BW82" s="482"/>
      <c r="BX82" s="482"/>
      <c r="BY82" s="482"/>
      <c r="BZ82" s="482"/>
      <c r="CA82" s="482"/>
      <c r="CB82" s="482"/>
      <c r="CC82" s="482"/>
      <c r="CD82" s="482"/>
      <c r="CE82" s="482"/>
      <c r="CF82" s="482"/>
      <c r="CG82" s="482"/>
      <c r="CH82" s="482"/>
      <c r="CI82" s="482"/>
      <c r="CJ82" s="482"/>
      <c r="CK82" s="482"/>
      <c r="CL82" s="482"/>
      <c r="CM82" s="482"/>
      <c r="CN82" s="482"/>
      <c r="CO82" s="482"/>
      <c r="CP82" s="482"/>
      <c r="CQ82" s="482"/>
      <c r="CR82" s="482"/>
      <c r="CS82" s="482"/>
      <c r="CT82" s="482"/>
      <c r="CU82" s="482"/>
      <c r="CV82" s="482"/>
      <c r="CW82" s="482"/>
      <c r="CX82" s="482"/>
      <c r="CY82" s="482"/>
      <c r="CZ82" s="482"/>
      <c r="DA82" s="482"/>
      <c r="DB82" s="482"/>
      <c r="DC82" s="482"/>
      <c r="DD82" s="482"/>
      <c r="DE82" s="482"/>
      <c r="DF82" s="482"/>
      <c r="DG82" s="482"/>
      <c r="DH82" s="482"/>
      <c r="DI82" s="482"/>
      <c r="DJ82" s="482"/>
      <c r="DK82" s="482"/>
      <c r="DL82" s="482"/>
      <c r="DM82" s="482"/>
      <c r="DN82" s="482"/>
      <c r="DO82" s="482"/>
      <c r="DP82" s="482"/>
      <c r="DQ82" s="482"/>
      <c r="DR82" s="482"/>
      <c r="DS82" s="482"/>
      <c r="DT82" s="482"/>
      <c r="DU82" s="482"/>
      <c r="DV82" s="482"/>
      <c r="DW82" s="482"/>
      <c r="DX82" s="482"/>
      <c r="DY82" s="482"/>
      <c r="DZ82" s="482"/>
      <c r="EA82" s="482"/>
      <c r="EB82" s="482"/>
      <c r="EC82" s="482"/>
      <c r="ED82" s="482"/>
      <c r="EE82" s="482"/>
      <c r="EF82" s="482"/>
      <c r="EG82" s="482"/>
      <c r="EH82" s="482"/>
      <c r="EI82" s="482"/>
      <c r="EJ82" s="482"/>
      <c r="EK82" s="482"/>
      <c r="EL82" s="482"/>
      <c r="EM82" s="482"/>
      <c r="EN82" s="482"/>
      <c r="EO82" s="482"/>
      <c r="EP82" s="482"/>
      <c r="EQ82" s="482"/>
      <c r="ER82" s="482"/>
      <c r="ES82" s="482"/>
      <c r="ET82" s="482"/>
      <c r="EU82" s="482"/>
      <c r="EV82" s="482"/>
      <c r="EW82" s="482"/>
      <c r="EX82" s="482"/>
      <c r="EY82" s="482"/>
      <c r="EZ82" s="482"/>
      <c r="FA82" s="482"/>
      <c r="FB82" s="482"/>
      <c r="FC82" s="482"/>
      <c r="FD82" s="482"/>
      <c r="FE82" s="482"/>
      <c r="FF82" s="482"/>
      <c r="FG82" s="482"/>
      <c r="FH82" s="482"/>
      <c r="FI82" s="482"/>
      <c r="FJ82" s="482"/>
      <c r="FK82" s="482"/>
      <c r="FL82" s="482"/>
      <c r="FM82" s="482"/>
      <c r="FN82" s="482"/>
      <c r="FO82" s="482"/>
      <c r="FP82" s="482"/>
      <c r="FQ82" s="482"/>
      <c r="FR82" s="482"/>
    </row>
    <row r="83" spans="1:174" s="536" customFormat="1" ht="18" customHeight="1" x14ac:dyDescent="0.2">
      <c r="A83" s="472"/>
      <c r="B83" s="818"/>
      <c r="C83" s="515" t="s">
        <v>312</v>
      </c>
      <c r="D83" s="517" t="s">
        <v>313</v>
      </c>
      <c r="E83" s="517" t="s">
        <v>314</v>
      </c>
      <c r="F83" s="518">
        <v>2.4</v>
      </c>
      <c r="G83" s="519">
        <f t="shared" si="12"/>
        <v>2.64</v>
      </c>
      <c r="H83" s="520">
        <v>10</v>
      </c>
      <c r="I83" s="521">
        <f t="shared" si="13"/>
        <v>0</v>
      </c>
      <c r="J83" s="522">
        <f t="shared" si="14"/>
        <v>0</v>
      </c>
      <c r="K83" s="523">
        <f t="shared" si="15"/>
        <v>0</v>
      </c>
      <c r="L83" s="552"/>
      <c r="M83" s="99"/>
      <c r="N83" s="99"/>
      <c r="O83" s="482"/>
      <c r="P83" s="482"/>
      <c r="Q83" s="482"/>
      <c r="R83" s="482"/>
      <c r="S83" s="482"/>
      <c r="T83" s="482"/>
      <c r="U83" s="482"/>
      <c r="V83" s="482"/>
      <c r="W83" s="482"/>
      <c r="X83" s="482"/>
      <c r="Y83" s="482"/>
      <c r="Z83" s="482"/>
      <c r="AA83" s="482"/>
      <c r="AB83" s="482"/>
      <c r="AC83" s="482"/>
      <c r="AD83" s="482"/>
      <c r="AE83" s="482"/>
      <c r="AF83" s="482"/>
      <c r="AG83" s="482"/>
      <c r="AH83" s="482"/>
      <c r="AI83" s="482"/>
      <c r="AJ83" s="482"/>
      <c r="AK83" s="482"/>
      <c r="AL83" s="482"/>
      <c r="AM83" s="482"/>
      <c r="AN83" s="482"/>
      <c r="AO83" s="482"/>
      <c r="AP83" s="482"/>
      <c r="AQ83" s="482"/>
      <c r="AR83" s="482"/>
      <c r="AS83" s="482"/>
      <c r="AT83" s="482"/>
      <c r="AU83" s="482"/>
      <c r="AV83" s="482"/>
      <c r="AW83" s="482"/>
      <c r="AX83" s="482"/>
      <c r="AY83" s="482"/>
      <c r="AZ83" s="482"/>
      <c r="BA83" s="482"/>
      <c r="BB83" s="482"/>
      <c r="BC83" s="482"/>
      <c r="BD83" s="482"/>
      <c r="BE83" s="482"/>
      <c r="BF83" s="482"/>
      <c r="BG83" s="482"/>
      <c r="BH83" s="482"/>
      <c r="BI83" s="482"/>
      <c r="BJ83" s="482"/>
      <c r="BK83" s="482"/>
      <c r="BL83" s="482"/>
      <c r="BM83" s="482"/>
      <c r="BN83" s="482"/>
      <c r="BO83" s="482"/>
      <c r="BP83" s="482"/>
      <c r="BQ83" s="482"/>
      <c r="BR83" s="482"/>
      <c r="BS83" s="482"/>
      <c r="BT83" s="482"/>
      <c r="BU83" s="482"/>
      <c r="BV83" s="482"/>
      <c r="BW83" s="482"/>
      <c r="BX83" s="482"/>
      <c r="BY83" s="482"/>
      <c r="BZ83" s="482"/>
      <c r="CA83" s="482"/>
      <c r="CB83" s="482"/>
      <c r="CC83" s="482"/>
      <c r="CD83" s="482"/>
      <c r="CE83" s="482"/>
      <c r="CF83" s="482"/>
      <c r="CG83" s="482"/>
      <c r="CH83" s="482"/>
      <c r="CI83" s="482"/>
      <c r="CJ83" s="482"/>
      <c r="CK83" s="482"/>
      <c r="CL83" s="482"/>
      <c r="CM83" s="482"/>
      <c r="CN83" s="482"/>
      <c r="CO83" s="482"/>
      <c r="CP83" s="482"/>
      <c r="CQ83" s="482"/>
      <c r="CR83" s="482"/>
      <c r="CS83" s="482"/>
      <c r="CT83" s="482"/>
      <c r="CU83" s="482"/>
      <c r="CV83" s="482"/>
      <c r="CW83" s="482"/>
      <c r="CX83" s="482"/>
      <c r="CY83" s="482"/>
      <c r="CZ83" s="482"/>
      <c r="DA83" s="482"/>
      <c r="DB83" s="482"/>
      <c r="DC83" s="482"/>
      <c r="DD83" s="482"/>
      <c r="DE83" s="482"/>
      <c r="DF83" s="482"/>
      <c r="DG83" s="482"/>
      <c r="DH83" s="482"/>
      <c r="DI83" s="482"/>
      <c r="DJ83" s="482"/>
      <c r="DK83" s="482"/>
      <c r="DL83" s="482"/>
      <c r="DM83" s="482"/>
      <c r="DN83" s="482"/>
      <c r="DO83" s="482"/>
      <c r="DP83" s="482"/>
      <c r="DQ83" s="482"/>
      <c r="DR83" s="482"/>
      <c r="DS83" s="482"/>
      <c r="DT83" s="482"/>
      <c r="DU83" s="482"/>
      <c r="DV83" s="482"/>
      <c r="DW83" s="482"/>
      <c r="DX83" s="482"/>
      <c r="DY83" s="482"/>
      <c r="DZ83" s="482"/>
      <c r="EA83" s="482"/>
      <c r="EB83" s="482"/>
      <c r="EC83" s="482"/>
      <c r="ED83" s="482"/>
      <c r="EE83" s="482"/>
      <c r="EF83" s="482"/>
      <c r="EG83" s="482"/>
      <c r="EH83" s="482"/>
      <c r="EI83" s="482"/>
      <c r="EJ83" s="482"/>
      <c r="EK83" s="482"/>
      <c r="EL83" s="482"/>
      <c r="EM83" s="482"/>
      <c r="EN83" s="482"/>
      <c r="EO83" s="482"/>
      <c r="EP83" s="482"/>
      <c r="EQ83" s="482"/>
      <c r="ER83" s="482"/>
      <c r="ES83" s="482"/>
      <c r="ET83" s="482"/>
      <c r="EU83" s="482"/>
      <c r="EV83" s="482"/>
      <c r="EW83" s="482"/>
      <c r="EX83" s="482"/>
      <c r="EY83" s="482"/>
      <c r="EZ83" s="482"/>
      <c r="FA83" s="482"/>
      <c r="FB83" s="482"/>
      <c r="FC83" s="482"/>
      <c r="FD83" s="482"/>
      <c r="FE83" s="482"/>
      <c r="FF83" s="482"/>
      <c r="FG83" s="482"/>
      <c r="FH83" s="482"/>
      <c r="FI83" s="482"/>
      <c r="FJ83" s="482"/>
      <c r="FK83" s="482"/>
      <c r="FL83" s="482"/>
      <c r="FM83" s="482"/>
      <c r="FN83" s="482"/>
      <c r="FO83" s="482"/>
      <c r="FP83" s="482"/>
      <c r="FQ83" s="482"/>
      <c r="FR83" s="482"/>
    </row>
    <row r="84" spans="1:174" s="536" customFormat="1" ht="18" customHeight="1" x14ac:dyDescent="0.2">
      <c r="A84" s="472"/>
      <c r="B84" s="818"/>
      <c r="C84" s="550" t="s">
        <v>315</v>
      </c>
      <c r="D84" s="554" t="s">
        <v>316</v>
      </c>
      <c r="E84" s="528" t="s">
        <v>303</v>
      </c>
      <c r="F84" s="529">
        <v>2.5</v>
      </c>
      <c r="G84" s="530">
        <f t="shared" si="12"/>
        <v>2.75</v>
      </c>
      <c r="H84" s="531">
        <v>10</v>
      </c>
      <c r="I84" s="532">
        <f t="shared" si="13"/>
        <v>0</v>
      </c>
      <c r="J84" s="533">
        <f t="shared" si="14"/>
        <v>0</v>
      </c>
      <c r="K84" s="534">
        <f t="shared" si="15"/>
        <v>0</v>
      </c>
      <c r="L84" s="551"/>
      <c r="M84" s="99"/>
      <c r="N84" s="99"/>
      <c r="O84" s="482"/>
      <c r="P84" s="482"/>
      <c r="Q84" s="482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482"/>
      <c r="AL84" s="482"/>
      <c r="AM84" s="482"/>
      <c r="AN84" s="482"/>
      <c r="AO84" s="482"/>
      <c r="AP84" s="482"/>
      <c r="AQ84" s="482"/>
      <c r="AR84" s="482"/>
      <c r="AS84" s="482"/>
      <c r="AT84" s="482"/>
      <c r="AU84" s="482"/>
      <c r="AV84" s="482"/>
      <c r="AW84" s="482"/>
      <c r="AX84" s="482"/>
      <c r="AY84" s="482"/>
      <c r="AZ84" s="482"/>
      <c r="BA84" s="482"/>
      <c r="BB84" s="482"/>
      <c r="BC84" s="482"/>
      <c r="BD84" s="482"/>
      <c r="BE84" s="482"/>
      <c r="BF84" s="482"/>
      <c r="BG84" s="482"/>
      <c r="BH84" s="482"/>
      <c r="BI84" s="482"/>
      <c r="BJ84" s="482"/>
      <c r="BK84" s="482"/>
      <c r="BL84" s="482"/>
      <c r="BM84" s="482"/>
      <c r="BN84" s="482"/>
      <c r="BO84" s="482"/>
      <c r="BP84" s="482"/>
      <c r="BQ84" s="482"/>
      <c r="BR84" s="482"/>
      <c r="BS84" s="482"/>
      <c r="BT84" s="482"/>
      <c r="BU84" s="482"/>
      <c r="BV84" s="482"/>
      <c r="BW84" s="482"/>
      <c r="BX84" s="482"/>
      <c r="BY84" s="482"/>
      <c r="BZ84" s="482"/>
      <c r="CA84" s="482"/>
      <c r="CB84" s="482"/>
      <c r="CC84" s="482"/>
      <c r="CD84" s="482"/>
      <c r="CE84" s="482"/>
      <c r="CF84" s="482"/>
      <c r="CG84" s="482"/>
      <c r="CH84" s="482"/>
      <c r="CI84" s="482"/>
      <c r="CJ84" s="482"/>
      <c r="CK84" s="482"/>
      <c r="CL84" s="482"/>
      <c r="CM84" s="482"/>
      <c r="CN84" s="482"/>
      <c r="CO84" s="482"/>
      <c r="CP84" s="482"/>
      <c r="CQ84" s="482"/>
      <c r="CR84" s="482"/>
      <c r="CS84" s="482"/>
      <c r="CT84" s="482"/>
      <c r="CU84" s="482"/>
      <c r="CV84" s="482"/>
      <c r="CW84" s="482"/>
      <c r="CX84" s="482"/>
      <c r="CY84" s="482"/>
      <c r="CZ84" s="482"/>
      <c r="DA84" s="482"/>
      <c r="DB84" s="482"/>
      <c r="DC84" s="482"/>
      <c r="DD84" s="482"/>
      <c r="DE84" s="482"/>
      <c r="DF84" s="482"/>
      <c r="DG84" s="482"/>
      <c r="DH84" s="482"/>
      <c r="DI84" s="482"/>
      <c r="DJ84" s="482"/>
      <c r="DK84" s="482"/>
      <c r="DL84" s="482"/>
      <c r="DM84" s="482"/>
      <c r="DN84" s="482"/>
      <c r="DO84" s="482"/>
      <c r="DP84" s="482"/>
      <c r="DQ84" s="482"/>
      <c r="DR84" s="482"/>
      <c r="DS84" s="482"/>
      <c r="DT84" s="482"/>
      <c r="DU84" s="482"/>
      <c r="DV84" s="482"/>
      <c r="DW84" s="482"/>
      <c r="DX84" s="482"/>
      <c r="DY84" s="482"/>
      <c r="DZ84" s="482"/>
      <c r="EA84" s="482"/>
      <c r="EB84" s="482"/>
      <c r="EC84" s="482"/>
      <c r="ED84" s="482"/>
      <c r="EE84" s="482"/>
      <c r="EF84" s="482"/>
      <c r="EG84" s="482"/>
      <c r="EH84" s="482"/>
      <c r="EI84" s="482"/>
      <c r="EJ84" s="482"/>
      <c r="EK84" s="482"/>
      <c r="EL84" s="482"/>
      <c r="EM84" s="482"/>
      <c r="EN84" s="482"/>
      <c r="EO84" s="482"/>
      <c r="EP84" s="482"/>
      <c r="EQ84" s="482"/>
      <c r="ER84" s="482"/>
      <c r="ES84" s="482"/>
      <c r="ET84" s="482"/>
      <c r="EU84" s="482"/>
      <c r="EV84" s="482"/>
      <c r="EW84" s="482"/>
      <c r="EX84" s="482"/>
      <c r="EY84" s="482"/>
      <c r="EZ84" s="482"/>
      <c r="FA84" s="482"/>
      <c r="FB84" s="482"/>
      <c r="FC84" s="482"/>
      <c r="FD84" s="482"/>
      <c r="FE84" s="482"/>
      <c r="FF84" s="482"/>
      <c r="FG84" s="482"/>
      <c r="FH84" s="482"/>
      <c r="FI84" s="482"/>
      <c r="FJ84" s="482"/>
      <c r="FK84" s="482"/>
      <c r="FL84" s="482"/>
      <c r="FM84" s="482"/>
      <c r="FN84" s="482"/>
      <c r="FO84" s="482"/>
      <c r="FP84" s="482"/>
      <c r="FQ84" s="482"/>
      <c r="FR84" s="482"/>
    </row>
    <row r="85" spans="1:174" s="536" customFormat="1" ht="18" customHeight="1" x14ac:dyDescent="0.2">
      <c r="A85" s="472"/>
      <c r="B85" s="818"/>
      <c r="C85" s="515" t="s">
        <v>317</v>
      </c>
      <c r="D85" s="517" t="s">
        <v>318</v>
      </c>
      <c r="E85" s="517" t="s">
        <v>239</v>
      </c>
      <c r="F85" s="518">
        <v>2.5</v>
      </c>
      <c r="G85" s="519">
        <f t="shared" si="12"/>
        <v>2.75</v>
      </c>
      <c r="H85" s="520">
        <v>10</v>
      </c>
      <c r="I85" s="521">
        <f t="shared" si="13"/>
        <v>0</v>
      </c>
      <c r="J85" s="522">
        <f t="shared" si="14"/>
        <v>0</v>
      </c>
      <c r="K85" s="523">
        <f t="shared" si="15"/>
        <v>0</v>
      </c>
      <c r="L85" s="552"/>
      <c r="M85" s="99"/>
      <c r="N85" s="99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482"/>
      <c r="BG85" s="482"/>
      <c r="BH85" s="482"/>
      <c r="BI85" s="482"/>
      <c r="BJ85" s="482"/>
      <c r="BK85" s="482"/>
      <c r="BL85" s="482"/>
      <c r="BM85" s="482"/>
      <c r="BN85" s="482"/>
      <c r="BO85" s="482"/>
      <c r="BP85" s="482"/>
      <c r="BQ85" s="482"/>
      <c r="BR85" s="482"/>
      <c r="BS85" s="482"/>
      <c r="BT85" s="482"/>
      <c r="BU85" s="482"/>
      <c r="BV85" s="482"/>
      <c r="BW85" s="482"/>
      <c r="BX85" s="482"/>
      <c r="BY85" s="482"/>
      <c r="BZ85" s="482"/>
      <c r="CA85" s="482"/>
      <c r="CB85" s="482"/>
      <c r="CC85" s="482"/>
      <c r="CD85" s="482"/>
      <c r="CE85" s="482"/>
      <c r="CF85" s="482"/>
      <c r="CG85" s="482"/>
      <c r="CH85" s="482"/>
      <c r="CI85" s="482"/>
      <c r="CJ85" s="482"/>
      <c r="CK85" s="482"/>
      <c r="CL85" s="482"/>
      <c r="CM85" s="482"/>
      <c r="CN85" s="482"/>
      <c r="CO85" s="482"/>
      <c r="CP85" s="482"/>
      <c r="CQ85" s="482"/>
      <c r="CR85" s="482"/>
      <c r="CS85" s="482"/>
      <c r="CT85" s="482"/>
      <c r="CU85" s="482"/>
      <c r="CV85" s="482"/>
      <c r="CW85" s="482"/>
      <c r="CX85" s="482"/>
      <c r="CY85" s="482"/>
      <c r="CZ85" s="482"/>
      <c r="DA85" s="482"/>
      <c r="DB85" s="482"/>
      <c r="DC85" s="482"/>
      <c r="DD85" s="482"/>
      <c r="DE85" s="482"/>
      <c r="DF85" s="482"/>
      <c r="DG85" s="482"/>
      <c r="DH85" s="482"/>
      <c r="DI85" s="482"/>
      <c r="DJ85" s="482"/>
      <c r="DK85" s="482"/>
      <c r="DL85" s="482"/>
      <c r="DM85" s="482"/>
      <c r="DN85" s="482"/>
      <c r="DO85" s="482"/>
      <c r="DP85" s="482"/>
      <c r="DQ85" s="482"/>
      <c r="DR85" s="482"/>
      <c r="DS85" s="482"/>
      <c r="DT85" s="482"/>
      <c r="DU85" s="482"/>
      <c r="DV85" s="482"/>
      <c r="DW85" s="482"/>
      <c r="DX85" s="482"/>
      <c r="DY85" s="482"/>
      <c r="DZ85" s="482"/>
      <c r="EA85" s="482"/>
      <c r="EB85" s="482"/>
      <c r="EC85" s="482"/>
      <c r="ED85" s="482"/>
      <c r="EE85" s="482"/>
      <c r="EF85" s="482"/>
      <c r="EG85" s="482"/>
      <c r="EH85" s="482"/>
      <c r="EI85" s="482"/>
      <c r="EJ85" s="482"/>
      <c r="EK85" s="482"/>
      <c r="EL85" s="482"/>
      <c r="EM85" s="482"/>
      <c r="EN85" s="482"/>
      <c r="EO85" s="482"/>
      <c r="EP85" s="482"/>
      <c r="EQ85" s="482"/>
      <c r="ER85" s="482"/>
      <c r="ES85" s="482"/>
      <c r="ET85" s="482"/>
      <c r="EU85" s="482"/>
      <c r="EV85" s="482"/>
      <c r="EW85" s="482"/>
      <c r="EX85" s="482"/>
      <c r="EY85" s="482"/>
      <c r="EZ85" s="482"/>
      <c r="FA85" s="482"/>
      <c r="FB85" s="482"/>
      <c r="FC85" s="482"/>
      <c r="FD85" s="482"/>
      <c r="FE85" s="482"/>
      <c r="FF85" s="482"/>
      <c r="FG85" s="482"/>
      <c r="FH85" s="482"/>
      <c r="FI85" s="482"/>
      <c r="FJ85" s="482"/>
      <c r="FK85" s="482"/>
      <c r="FL85" s="482"/>
      <c r="FM85" s="482"/>
      <c r="FN85" s="482"/>
      <c r="FO85" s="482"/>
      <c r="FP85" s="482"/>
      <c r="FQ85" s="482"/>
      <c r="FR85" s="482"/>
    </row>
    <row r="86" spans="1:174" s="536" customFormat="1" ht="18" customHeight="1" x14ac:dyDescent="0.2">
      <c r="A86" s="472"/>
      <c r="B86" s="818"/>
      <c r="C86" s="526" t="s">
        <v>319</v>
      </c>
      <c r="D86" s="528" t="s">
        <v>320</v>
      </c>
      <c r="E86" s="528" t="s">
        <v>321</v>
      </c>
      <c r="F86" s="529">
        <v>1.82</v>
      </c>
      <c r="G86" s="530">
        <f t="shared" si="12"/>
        <v>2.0020000000000002</v>
      </c>
      <c r="H86" s="531">
        <v>10</v>
      </c>
      <c r="I86" s="532">
        <f t="shared" si="13"/>
        <v>0</v>
      </c>
      <c r="J86" s="533">
        <f t="shared" si="14"/>
        <v>0</v>
      </c>
      <c r="K86" s="534">
        <f t="shared" si="15"/>
        <v>0</v>
      </c>
      <c r="L86" s="551"/>
      <c r="M86" s="99"/>
      <c r="N86" s="99"/>
      <c r="O86" s="482"/>
      <c r="P86" s="482"/>
      <c r="Q86" s="482"/>
      <c r="R86" s="482"/>
      <c r="S86" s="482"/>
      <c r="T86" s="482"/>
      <c r="U86" s="482"/>
      <c r="V86" s="48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F86" s="482"/>
      <c r="BG86" s="482"/>
      <c r="BH86" s="482"/>
      <c r="BI86" s="482"/>
      <c r="BJ86" s="482"/>
      <c r="BK86" s="482"/>
      <c r="BL86" s="482"/>
      <c r="BM86" s="482"/>
      <c r="BN86" s="482"/>
      <c r="BO86" s="482"/>
      <c r="BP86" s="482"/>
      <c r="BQ86" s="482"/>
      <c r="BR86" s="482"/>
      <c r="BS86" s="482"/>
      <c r="BT86" s="482"/>
      <c r="BU86" s="482"/>
      <c r="BV86" s="482"/>
      <c r="BW86" s="482"/>
      <c r="BX86" s="482"/>
      <c r="BY86" s="482"/>
      <c r="BZ86" s="482"/>
      <c r="CA86" s="482"/>
      <c r="CB86" s="482"/>
      <c r="CC86" s="482"/>
      <c r="CD86" s="482"/>
      <c r="CE86" s="482"/>
      <c r="CF86" s="482"/>
      <c r="CG86" s="482"/>
      <c r="CH86" s="482"/>
      <c r="CI86" s="482"/>
      <c r="CJ86" s="482"/>
      <c r="CK86" s="482"/>
      <c r="CL86" s="482"/>
      <c r="CM86" s="482"/>
      <c r="CN86" s="482"/>
      <c r="CO86" s="482"/>
      <c r="CP86" s="482"/>
      <c r="CQ86" s="482"/>
      <c r="CR86" s="482"/>
      <c r="CS86" s="482"/>
      <c r="CT86" s="482"/>
      <c r="CU86" s="482"/>
      <c r="CV86" s="482"/>
      <c r="CW86" s="482"/>
      <c r="CX86" s="482"/>
      <c r="CY86" s="482"/>
      <c r="CZ86" s="482"/>
      <c r="DA86" s="482"/>
      <c r="DB86" s="482"/>
      <c r="DC86" s="482"/>
      <c r="DD86" s="482"/>
      <c r="DE86" s="482"/>
      <c r="DF86" s="482"/>
      <c r="DG86" s="482"/>
      <c r="DH86" s="482"/>
      <c r="DI86" s="482"/>
      <c r="DJ86" s="482"/>
      <c r="DK86" s="482"/>
      <c r="DL86" s="482"/>
      <c r="DM86" s="482"/>
      <c r="DN86" s="482"/>
      <c r="DO86" s="482"/>
      <c r="DP86" s="482"/>
      <c r="DQ86" s="482"/>
      <c r="DR86" s="482"/>
      <c r="DS86" s="482"/>
      <c r="DT86" s="482"/>
      <c r="DU86" s="482"/>
      <c r="DV86" s="482"/>
      <c r="DW86" s="482"/>
      <c r="DX86" s="482"/>
      <c r="DY86" s="482"/>
      <c r="DZ86" s="482"/>
      <c r="EA86" s="482"/>
      <c r="EB86" s="482"/>
      <c r="EC86" s="482"/>
      <c r="ED86" s="482"/>
      <c r="EE86" s="482"/>
      <c r="EF86" s="482"/>
      <c r="EG86" s="482"/>
      <c r="EH86" s="482"/>
      <c r="EI86" s="482"/>
      <c r="EJ86" s="482"/>
      <c r="EK86" s="482"/>
      <c r="EL86" s="482"/>
      <c r="EM86" s="482"/>
      <c r="EN86" s="482"/>
      <c r="EO86" s="482"/>
      <c r="EP86" s="482"/>
      <c r="EQ86" s="482"/>
      <c r="ER86" s="482"/>
      <c r="ES86" s="482"/>
      <c r="ET86" s="482"/>
      <c r="EU86" s="482"/>
      <c r="EV86" s="482"/>
      <c r="EW86" s="482"/>
      <c r="EX86" s="482"/>
      <c r="EY86" s="482"/>
      <c r="EZ86" s="482"/>
      <c r="FA86" s="482"/>
      <c r="FB86" s="482"/>
      <c r="FC86" s="482"/>
      <c r="FD86" s="482"/>
      <c r="FE86" s="482"/>
      <c r="FF86" s="482"/>
      <c r="FG86" s="482"/>
      <c r="FH86" s="482"/>
      <c r="FI86" s="482"/>
      <c r="FJ86" s="482"/>
      <c r="FK86" s="482"/>
      <c r="FL86" s="482"/>
      <c r="FM86" s="482"/>
      <c r="FN86" s="482"/>
      <c r="FO86" s="482"/>
      <c r="FP86" s="482"/>
      <c r="FQ86" s="482"/>
      <c r="FR86" s="482"/>
    </row>
    <row r="87" spans="1:174" s="536" customFormat="1" ht="18" customHeight="1" x14ac:dyDescent="0.2">
      <c r="A87" s="472"/>
      <c r="B87" s="818"/>
      <c r="C87" s="515" t="s">
        <v>322</v>
      </c>
      <c r="D87" s="517" t="s">
        <v>323</v>
      </c>
      <c r="E87" s="517" t="s">
        <v>199</v>
      </c>
      <c r="F87" s="518">
        <v>2.5</v>
      </c>
      <c r="G87" s="519">
        <f t="shared" si="12"/>
        <v>2.75</v>
      </c>
      <c r="H87" s="520">
        <v>10</v>
      </c>
      <c r="I87" s="521">
        <f t="shared" si="13"/>
        <v>0</v>
      </c>
      <c r="J87" s="522">
        <f t="shared" si="14"/>
        <v>0</v>
      </c>
      <c r="K87" s="523">
        <f t="shared" si="15"/>
        <v>0</v>
      </c>
      <c r="L87" s="524"/>
      <c r="M87" s="99"/>
      <c r="N87" s="99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F87" s="482"/>
      <c r="BG87" s="482"/>
      <c r="BH87" s="482"/>
      <c r="BI87" s="482"/>
      <c r="BJ87" s="482"/>
      <c r="BK87" s="482"/>
      <c r="BL87" s="482"/>
      <c r="BM87" s="482"/>
      <c r="BN87" s="482"/>
      <c r="BO87" s="482"/>
      <c r="BP87" s="482"/>
      <c r="BQ87" s="482"/>
      <c r="BR87" s="482"/>
      <c r="BS87" s="482"/>
      <c r="BT87" s="482"/>
      <c r="BU87" s="482"/>
      <c r="BV87" s="482"/>
      <c r="BW87" s="482"/>
      <c r="BX87" s="482"/>
      <c r="BY87" s="482"/>
      <c r="BZ87" s="482"/>
      <c r="CA87" s="482"/>
      <c r="CB87" s="482"/>
      <c r="CC87" s="482"/>
      <c r="CD87" s="482"/>
      <c r="CE87" s="482"/>
      <c r="CF87" s="482"/>
      <c r="CG87" s="482"/>
      <c r="CH87" s="482"/>
      <c r="CI87" s="482"/>
      <c r="CJ87" s="482"/>
      <c r="CK87" s="482"/>
      <c r="CL87" s="482"/>
      <c r="CM87" s="482"/>
      <c r="CN87" s="482"/>
      <c r="CO87" s="482"/>
      <c r="CP87" s="482"/>
      <c r="CQ87" s="482"/>
      <c r="CR87" s="482"/>
      <c r="CS87" s="482"/>
      <c r="CT87" s="482"/>
      <c r="CU87" s="482"/>
      <c r="CV87" s="482"/>
      <c r="CW87" s="482"/>
      <c r="CX87" s="482"/>
      <c r="CY87" s="482"/>
      <c r="CZ87" s="482"/>
      <c r="DA87" s="482"/>
      <c r="DB87" s="482"/>
      <c r="DC87" s="482"/>
      <c r="DD87" s="482"/>
      <c r="DE87" s="482"/>
      <c r="DF87" s="482"/>
      <c r="DG87" s="482"/>
      <c r="DH87" s="482"/>
      <c r="DI87" s="482"/>
      <c r="DJ87" s="482"/>
      <c r="DK87" s="482"/>
      <c r="DL87" s="482"/>
      <c r="DM87" s="482"/>
      <c r="DN87" s="482"/>
      <c r="DO87" s="482"/>
      <c r="DP87" s="482"/>
      <c r="DQ87" s="482"/>
      <c r="DR87" s="482"/>
      <c r="DS87" s="482"/>
      <c r="DT87" s="482"/>
      <c r="DU87" s="482"/>
      <c r="DV87" s="482"/>
      <c r="DW87" s="482"/>
      <c r="DX87" s="482"/>
      <c r="DY87" s="482"/>
      <c r="DZ87" s="482"/>
      <c r="EA87" s="482"/>
      <c r="EB87" s="482"/>
      <c r="EC87" s="482"/>
      <c r="ED87" s="482"/>
      <c r="EE87" s="482"/>
      <c r="EF87" s="482"/>
      <c r="EG87" s="482"/>
      <c r="EH87" s="482"/>
      <c r="EI87" s="482"/>
      <c r="EJ87" s="482"/>
      <c r="EK87" s="482"/>
      <c r="EL87" s="482"/>
      <c r="EM87" s="482"/>
      <c r="EN87" s="482"/>
      <c r="EO87" s="482"/>
      <c r="EP87" s="482"/>
      <c r="EQ87" s="482"/>
      <c r="ER87" s="482"/>
      <c r="ES87" s="482"/>
      <c r="ET87" s="482"/>
      <c r="EU87" s="482"/>
      <c r="EV87" s="482"/>
      <c r="EW87" s="482"/>
      <c r="EX87" s="482"/>
      <c r="EY87" s="482"/>
      <c r="EZ87" s="482"/>
      <c r="FA87" s="482"/>
      <c r="FB87" s="482"/>
      <c r="FC87" s="482"/>
      <c r="FD87" s="482"/>
      <c r="FE87" s="482"/>
      <c r="FF87" s="482"/>
      <c r="FG87" s="482"/>
      <c r="FH87" s="482"/>
      <c r="FI87" s="482"/>
      <c r="FJ87" s="482"/>
      <c r="FK87" s="482"/>
      <c r="FL87" s="482"/>
      <c r="FM87" s="482"/>
      <c r="FN87" s="482"/>
      <c r="FO87" s="482"/>
      <c r="FP87" s="482"/>
      <c r="FQ87" s="482"/>
      <c r="FR87" s="482"/>
    </row>
    <row r="88" spans="1:174" s="536" customFormat="1" ht="18" customHeight="1" x14ac:dyDescent="0.2">
      <c r="A88" s="472"/>
      <c r="B88" s="818"/>
      <c r="C88" s="526" t="s">
        <v>324</v>
      </c>
      <c r="D88" s="527" t="s">
        <v>325</v>
      </c>
      <c r="E88" s="528" t="s">
        <v>258</v>
      </c>
      <c r="F88" s="529">
        <v>2.4</v>
      </c>
      <c r="G88" s="530">
        <f t="shared" si="12"/>
        <v>2.64</v>
      </c>
      <c r="H88" s="531">
        <v>10</v>
      </c>
      <c r="I88" s="532">
        <f t="shared" si="13"/>
        <v>0</v>
      </c>
      <c r="J88" s="533">
        <f t="shared" si="14"/>
        <v>0</v>
      </c>
      <c r="K88" s="534">
        <f t="shared" si="15"/>
        <v>0</v>
      </c>
      <c r="L88" s="535"/>
      <c r="M88" s="99"/>
      <c r="N88" s="99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/>
      <c r="AV88" s="482"/>
      <c r="AW88" s="482"/>
      <c r="AX88" s="482"/>
      <c r="AY88" s="482"/>
      <c r="AZ88" s="482"/>
      <c r="BA88" s="482"/>
      <c r="BB88" s="482"/>
      <c r="BC88" s="482"/>
      <c r="BD88" s="482"/>
      <c r="BE88" s="482"/>
      <c r="BF88" s="482"/>
      <c r="BG88" s="482"/>
      <c r="BH88" s="482"/>
      <c r="BI88" s="482"/>
      <c r="BJ88" s="482"/>
      <c r="BK88" s="482"/>
      <c r="BL88" s="482"/>
      <c r="BM88" s="482"/>
      <c r="BN88" s="482"/>
      <c r="BO88" s="482"/>
      <c r="BP88" s="482"/>
      <c r="BQ88" s="482"/>
      <c r="BR88" s="482"/>
      <c r="BS88" s="482"/>
      <c r="BT88" s="482"/>
      <c r="BU88" s="482"/>
      <c r="BV88" s="482"/>
      <c r="BW88" s="482"/>
      <c r="BX88" s="482"/>
      <c r="BY88" s="482"/>
      <c r="BZ88" s="482"/>
      <c r="CA88" s="482"/>
      <c r="CB88" s="482"/>
      <c r="CC88" s="482"/>
      <c r="CD88" s="482"/>
      <c r="CE88" s="482"/>
      <c r="CF88" s="482"/>
      <c r="CG88" s="482"/>
      <c r="CH88" s="482"/>
      <c r="CI88" s="482"/>
      <c r="CJ88" s="482"/>
      <c r="CK88" s="482"/>
      <c r="CL88" s="482"/>
      <c r="CM88" s="482"/>
      <c r="CN88" s="482"/>
      <c r="CO88" s="482"/>
      <c r="CP88" s="482"/>
      <c r="CQ88" s="482"/>
      <c r="CR88" s="482"/>
      <c r="CS88" s="482"/>
      <c r="CT88" s="482"/>
      <c r="CU88" s="482"/>
      <c r="CV88" s="482"/>
      <c r="CW88" s="482"/>
      <c r="CX88" s="482"/>
      <c r="CY88" s="482"/>
      <c r="CZ88" s="482"/>
      <c r="DA88" s="482"/>
      <c r="DB88" s="482"/>
      <c r="DC88" s="482"/>
      <c r="DD88" s="482"/>
      <c r="DE88" s="482"/>
      <c r="DF88" s="482"/>
      <c r="DG88" s="482"/>
      <c r="DH88" s="482"/>
      <c r="DI88" s="482"/>
      <c r="DJ88" s="482"/>
      <c r="DK88" s="482"/>
      <c r="DL88" s="482"/>
      <c r="DM88" s="482"/>
      <c r="DN88" s="482"/>
      <c r="DO88" s="482"/>
      <c r="DP88" s="482"/>
      <c r="DQ88" s="482"/>
      <c r="DR88" s="482"/>
      <c r="DS88" s="482"/>
      <c r="DT88" s="482"/>
      <c r="DU88" s="482"/>
      <c r="DV88" s="482"/>
      <c r="DW88" s="482"/>
      <c r="DX88" s="482"/>
      <c r="DY88" s="482"/>
      <c r="DZ88" s="482"/>
      <c r="EA88" s="482"/>
      <c r="EB88" s="482"/>
      <c r="EC88" s="482"/>
      <c r="ED88" s="482"/>
      <c r="EE88" s="482"/>
      <c r="EF88" s="482"/>
      <c r="EG88" s="482"/>
      <c r="EH88" s="482"/>
      <c r="EI88" s="482"/>
      <c r="EJ88" s="482"/>
      <c r="EK88" s="482"/>
      <c r="EL88" s="482"/>
      <c r="EM88" s="482"/>
      <c r="EN88" s="482"/>
      <c r="EO88" s="482"/>
      <c r="EP88" s="482"/>
      <c r="EQ88" s="482"/>
      <c r="ER88" s="482"/>
      <c r="ES88" s="482"/>
      <c r="ET88" s="482"/>
      <c r="EU88" s="482"/>
      <c r="EV88" s="482"/>
      <c r="EW88" s="482"/>
      <c r="EX88" s="482"/>
      <c r="EY88" s="482"/>
      <c r="EZ88" s="482"/>
      <c r="FA88" s="482"/>
      <c r="FB88" s="482"/>
      <c r="FC88" s="482"/>
      <c r="FD88" s="482"/>
      <c r="FE88" s="482"/>
      <c r="FF88" s="482"/>
      <c r="FG88" s="482"/>
      <c r="FH88" s="482"/>
      <c r="FI88" s="482"/>
      <c r="FJ88" s="482"/>
      <c r="FK88" s="482"/>
      <c r="FL88" s="482"/>
      <c r="FM88" s="482"/>
      <c r="FN88" s="482"/>
      <c r="FO88" s="482"/>
      <c r="FP88" s="482"/>
      <c r="FQ88" s="482"/>
      <c r="FR88" s="482"/>
    </row>
    <row r="89" spans="1:174" s="536" customFormat="1" ht="18" customHeight="1" x14ac:dyDescent="0.2">
      <c r="A89" s="472"/>
      <c r="B89" s="818"/>
      <c r="C89" s="515" t="s">
        <v>283</v>
      </c>
      <c r="D89" s="516" t="s">
        <v>326</v>
      </c>
      <c r="E89" s="517" t="s">
        <v>258</v>
      </c>
      <c r="F89" s="518">
        <v>2.4</v>
      </c>
      <c r="G89" s="519">
        <f t="shared" si="12"/>
        <v>2.64</v>
      </c>
      <c r="H89" s="520">
        <v>10</v>
      </c>
      <c r="I89" s="521">
        <f t="shared" si="13"/>
        <v>0</v>
      </c>
      <c r="J89" s="522">
        <f t="shared" si="14"/>
        <v>0</v>
      </c>
      <c r="K89" s="523">
        <f t="shared" si="15"/>
        <v>0</v>
      </c>
      <c r="L89" s="524"/>
      <c r="M89" s="99"/>
      <c r="N89" s="99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  <c r="AR89" s="482"/>
      <c r="AS89" s="482"/>
      <c r="AT89" s="482"/>
      <c r="AU89" s="482"/>
      <c r="AV89" s="482"/>
      <c r="AW89" s="482"/>
      <c r="AX89" s="482"/>
      <c r="AY89" s="482"/>
      <c r="AZ89" s="482"/>
      <c r="BA89" s="482"/>
      <c r="BB89" s="482"/>
      <c r="BC89" s="482"/>
      <c r="BD89" s="482"/>
      <c r="BE89" s="482"/>
      <c r="BF89" s="482"/>
      <c r="BG89" s="482"/>
      <c r="BH89" s="482"/>
      <c r="BI89" s="482"/>
      <c r="BJ89" s="482"/>
      <c r="BK89" s="482"/>
      <c r="BL89" s="482"/>
      <c r="BM89" s="482"/>
      <c r="BN89" s="482"/>
      <c r="BO89" s="482"/>
      <c r="BP89" s="482"/>
      <c r="BQ89" s="482"/>
      <c r="BR89" s="482"/>
      <c r="BS89" s="482"/>
      <c r="BT89" s="482"/>
      <c r="BU89" s="482"/>
      <c r="BV89" s="482"/>
      <c r="BW89" s="482"/>
      <c r="BX89" s="482"/>
      <c r="BY89" s="482"/>
      <c r="BZ89" s="482"/>
      <c r="CA89" s="482"/>
      <c r="CB89" s="482"/>
      <c r="CC89" s="482"/>
      <c r="CD89" s="482"/>
      <c r="CE89" s="482"/>
      <c r="CF89" s="482"/>
      <c r="CG89" s="482"/>
      <c r="CH89" s="482"/>
      <c r="CI89" s="482"/>
      <c r="CJ89" s="482"/>
      <c r="CK89" s="482"/>
      <c r="CL89" s="482"/>
      <c r="CM89" s="482"/>
      <c r="CN89" s="482"/>
      <c r="CO89" s="482"/>
      <c r="CP89" s="482"/>
      <c r="CQ89" s="482"/>
      <c r="CR89" s="482"/>
      <c r="CS89" s="482"/>
      <c r="CT89" s="482"/>
      <c r="CU89" s="482"/>
      <c r="CV89" s="482"/>
      <c r="CW89" s="482"/>
      <c r="CX89" s="482"/>
      <c r="CY89" s="482"/>
      <c r="CZ89" s="482"/>
      <c r="DA89" s="482"/>
      <c r="DB89" s="482"/>
      <c r="DC89" s="482"/>
      <c r="DD89" s="482"/>
      <c r="DE89" s="482"/>
      <c r="DF89" s="482"/>
      <c r="DG89" s="482"/>
      <c r="DH89" s="482"/>
      <c r="DI89" s="482"/>
      <c r="DJ89" s="482"/>
      <c r="DK89" s="482"/>
      <c r="DL89" s="482"/>
      <c r="DM89" s="482"/>
      <c r="DN89" s="482"/>
      <c r="DO89" s="482"/>
      <c r="DP89" s="482"/>
      <c r="DQ89" s="482"/>
      <c r="DR89" s="482"/>
      <c r="DS89" s="482"/>
      <c r="DT89" s="482"/>
      <c r="DU89" s="482"/>
      <c r="DV89" s="482"/>
      <c r="DW89" s="482"/>
      <c r="DX89" s="482"/>
      <c r="DY89" s="482"/>
      <c r="DZ89" s="482"/>
      <c r="EA89" s="482"/>
      <c r="EB89" s="482"/>
      <c r="EC89" s="482"/>
      <c r="ED89" s="482"/>
      <c r="EE89" s="482"/>
      <c r="EF89" s="482"/>
      <c r="EG89" s="482"/>
      <c r="EH89" s="482"/>
      <c r="EI89" s="482"/>
      <c r="EJ89" s="482"/>
      <c r="EK89" s="482"/>
      <c r="EL89" s="482"/>
      <c r="EM89" s="482"/>
      <c r="EN89" s="482"/>
      <c r="EO89" s="482"/>
      <c r="EP89" s="482"/>
      <c r="EQ89" s="482"/>
      <c r="ER89" s="482"/>
      <c r="ES89" s="482"/>
      <c r="ET89" s="482"/>
      <c r="EU89" s="482"/>
      <c r="EV89" s="482"/>
      <c r="EW89" s="482"/>
      <c r="EX89" s="482"/>
      <c r="EY89" s="482"/>
      <c r="EZ89" s="482"/>
      <c r="FA89" s="482"/>
      <c r="FB89" s="482"/>
      <c r="FC89" s="482"/>
      <c r="FD89" s="482"/>
      <c r="FE89" s="482"/>
      <c r="FF89" s="482"/>
      <c r="FG89" s="482"/>
      <c r="FH89" s="482"/>
      <c r="FI89" s="482"/>
      <c r="FJ89" s="482"/>
      <c r="FK89" s="482"/>
      <c r="FL89" s="482"/>
      <c r="FM89" s="482"/>
      <c r="FN89" s="482"/>
      <c r="FO89" s="482"/>
      <c r="FP89" s="482"/>
      <c r="FQ89" s="482"/>
      <c r="FR89" s="482"/>
    </row>
    <row r="90" spans="1:174" s="536" customFormat="1" ht="18" customHeight="1" x14ac:dyDescent="0.2">
      <c r="A90" s="472"/>
      <c r="B90" s="818"/>
      <c r="C90" s="528"/>
      <c r="D90" s="527"/>
      <c r="E90" s="528"/>
      <c r="F90" s="529"/>
      <c r="G90" s="530">
        <f t="shared" si="12"/>
        <v>0</v>
      </c>
      <c r="H90" s="531">
        <v>10</v>
      </c>
      <c r="I90" s="532">
        <f t="shared" si="13"/>
        <v>0</v>
      </c>
      <c r="J90" s="533">
        <f t="shared" si="14"/>
        <v>0</v>
      </c>
      <c r="K90" s="534">
        <f t="shared" si="15"/>
        <v>0</v>
      </c>
      <c r="L90" s="535"/>
      <c r="M90" s="99"/>
      <c r="N90" s="99"/>
      <c r="O90" s="482"/>
      <c r="P90" s="482"/>
      <c r="Q90" s="482"/>
      <c r="R90" s="482"/>
      <c r="S90" s="482"/>
      <c r="T90" s="482"/>
      <c r="U90" s="482"/>
      <c r="V90" s="482"/>
      <c r="W90" s="482"/>
      <c r="X90" s="482"/>
      <c r="Y90" s="482"/>
      <c r="Z90" s="482"/>
      <c r="AA90" s="482"/>
      <c r="AB90" s="482"/>
      <c r="AC90" s="482"/>
      <c r="AD90" s="482"/>
      <c r="AE90" s="482"/>
      <c r="AF90" s="482"/>
      <c r="AG90" s="482"/>
      <c r="AH90" s="482"/>
      <c r="AI90" s="482"/>
      <c r="AJ90" s="482"/>
      <c r="AK90" s="482"/>
      <c r="AL90" s="482"/>
      <c r="AM90" s="482"/>
      <c r="AN90" s="482"/>
      <c r="AO90" s="482"/>
      <c r="AP90" s="482"/>
      <c r="AQ90" s="482"/>
      <c r="AR90" s="482"/>
      <c r="AS90" s="482"/>
      <c r="AT90" s="482"/>
      <c r="AU90" s="482"/>
      <c r="AV90" s="482"/>
      <c r="AW90" s="482"/>
      <c r="AX90" s="482"/>
      <c r="AY90" s="482"/>
      <c r="AZ90" s="482"/>
      <c r="BA90" s="482"/>
      <c r="BB90" s="482"/>
      <c r="BC90" s="482"/>
      <c r="BD90" s="482"/>
      <c r="BE90" s="482"/>
      <c r="BF90" s="482"/>
      <c r="BG90" s="482"/>
      <c r="BH90" s="482"/>
      <c r="BI90" s="482"/>
      <c r="BJ90" s="482"/>
      <c r="BK90" s="482"/>
      <c r="BL90" s="482"/>
      <c r="BM90" s="482"/>
      <c r="BN90" s="482"/>
      <c r="BO90" s="482"/>
      <c r="BP90" s="482"/>
      <c r="BQ90" s="482"/>
      <c r="BR90" s="482"/>
      <c r="BS90" s="482"/>
      <c r="BT90" s="482"/>
      <c r="BU90" s="482"/>
      <c r="BV90" s="482"/>
      <c r="BW90" s="482"/>
      <c r="BX90" s="482"/>
      <c r="BY90" s="482"/>
      <c r="BZ90" s="482"/>
      <c r="CA90" s="482"/>
      <c r="CB90" s="482"/>
      <c r="CC90" s="482"/>
      <c r="CD90" s="482"/>
      <c r="CE90" s="482"/>
      <c r="CF90" s="482"/>
      <c r="CG90" s="482"/>
      <c r="CH90" s="482"/>
      <c r="CI90" s="482"/>
      <c r="CJ90" s="482"/>
      <c r="CK90" s="482"/>
      <c r="CL90" s="482"/>
      <c r="CM90" s="482"/>
      <c r="CN90" s="482"/>
      <c r="CO90" s="482"/>
      <c r="CP90" s="482"/>
      <c r="CQ90" s="482"/>
      <c r="CR90" s="482"/>
      <c r="CS90" s="482"/>
      <c r="CT90" s="482"/>
      <c r="CU90" s="482"/>
      <c r="CV90" s="482"/>
      <c r="CW90" s="482"/>
      <c r="CX90" s="482"/>
      <c r="CY90" s="482"/>
      <c r="CZ90" s="482"/>
      <c r="DA90" s="482"/>
      <c r="DB90" s="482"/>
      <c r="DC90" s="482"/>
      <c r="DD90" s="482"/>
      <c r="DE90" s="482"/>
      <c r="DF90" s="482"/>
      <c r="DG90" s="482"/>
      <c r="DH90" s="482"/>
      <c r="DI90" s="482"/>
      <c r="DJ90" s="482"/>
      <c r="DK90" s="482"/>
      <c r="DL90" s="482"/>
      <c r="DM90" s="482"/>
      <c r="DN90" s="482"/>
      <c r="DO90" s="482"/>
      <c r="DP90" s="482"/>
      <c r="DQ90" s="482"/>
      <c r="DR90" s="482"/>
      <c r="DS90" s="482"/>
      <c r="DT90" s="482"/>
      <c r="DU90" s="482"/>
      <c r="DV90" s="482"/>
      <c r="DW90" s="482"/>
      <c r="DX90" s="482"/>
      <c r="DY90" s="482"/>
      <c r="DZ90" s="482"/>
      <c r="EA90" s="482"/>
      <c r="EB90" s="482"/>
      <c r="EC90" s="482"/>
      <c r="ED90" s="482"/>
      <c r="EE90" s="482"/>
      <c r="EF90" s="482"/>
      <c r="EG90" s="482"/>
      <c r="EH90" s="482"/>
      <c r="EI90" s="482"/>
      <c r="EJ90" s="482"/>
      <c r="EK90" s="482"/>
      <c r="EL90" s="482"/>
      <c r="EM90" s="482"/>
      <c r="EN90" s="482"/>
      <c r="EO90" s="482"/>
      <c r="EP90" s="482"/>
      <c r="EQ90" s="482"/>
      <c r="ER90" s="482"/>
      <c r="ES90" s="482"/>
      <c r="ET90" s="482"/>
      <c r="EU90" s="482"/>
      <c r="EV90" s="482"/>
      <c r="EW90" s="482"/>
      <c r="EX90" s="482"/>
      <c r="EY90" s="482"/>
      <c r="EZ90" s="482"/>
      <c r="FA90" s="482"/>
      <c r="FB90" s="482"/>
      <c r="FC90" s="482"/>
      <c r="FD90" s="482"/>
      <c r="FE90" s="482"/>
      <c r="FF90" s="482"/>
      <c r="FG90" s="482"/>
      <c r="FH90" s="482"/>
      <c r="FI90" s="482"/>
      <c r="FJ90" s="482"/>
      <c r="FK90" s="482"/>
      <c r="FL90" s="482"/>
      <c r="FM90" s="482"/>
      <c r="FN90" s="482"/>
      <c r="FO90" s="482"/>
      <c r="FP90" s="482"/>
      <c r="FQ90" s="482"/>
      <c r="FR90" s="482"/>
    </row>
    <row r="91" spans="1:174" s="536" customFormat="1" ht="18" customHeight="1" x14ac:dyDescent="0.2">
      <c r="A91" s="472"/>
      <c r="B91" s="818"/>
      <c r="C91" s="517"/>
      <c r="D91" s="516"/>
      <c r="E91" s="517"/>
      <c r="F91" s="518"/>
      <c r="G91" s="519">
        <f t="shared" si="12"/>
        <v>0</v>
      </c>
      <c r="H91" s="520">
        <v>10</v>
      </c>
      <c r="I91" s="521">
        <f t="shared" si="13"/>
        <v>0</v>
      </c>
      <c r="J91" s="522">
        <f t="shared" si="14"/>
        <v>0</v>
      </c>
      <c r="K91" s="523">
        <f t="shared" si="15"/>
        <v>0</v>
      </c>
      <c r="L91" s="524"/>
      <c r="M91" s="99"/>
      <c r="N91" s="99"/>
      <c r="O91" s="482"/>
      <c r="P91" s="482"/>
      <c r="Q91" s="482"/>
      <c r="R91" s="482"/>
      <c r="S91" s="482"/>
      <c r="T91" s="482"/>
      <c r="U91" s="482"/>
      <c r="V91" s="482"/>
      <c r="W91" s="482"/>
      <c r="X91" s="482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2"/>
      <c r="AM91" s="482"/>
      <c r="AN91" s="482"/>
      <c r="AO91" s="482"/>
      <c r="AP91" s="482"/>
      <c r="AQ91" s="482"/>
      <c r="AR91" s="482"/>
      <c r="AS91" s="482"/>
      <c r="AT91" s="482"/>
      <c r="AU91" s="482"/>
      <c r="AV91" s="482"/>
      <c r="AW91" s="482"/>
      <c r="AX91" s="482"/>
      <c r="AY91" s="482"/>
      <c r="AZ91" s="482"/>
      <c r="BA91" s="482"/>
      <c r="BB91" s="482"/>
      <c r="BC91" s="482"/>
      <c r="BD91" s="482"/>
      <c r="BE91" s="482"/>
      <c r="BF91" s="482"/>
      <c r="BG91" s="482"/>
      <c r="BH91" s="482"/>
      <c r="BI91" s="482"/>
      <c r="BJ91" s="482"/>
      <c r="BK91" s="482"/>
      <c r="BL91" s="482"/>
      <c r="BM91" s="482"/>
      <c r="BN91" s="482"/>
      <c r="BO91" s="482"/>
      <c r="BP91" s="482"/>
      <c r="BQ91" s="482"/>
      <c r="BR91" s="482"/>
      <c r="BS91" s="482"/>
      <c r="BT91" s="482"/>
      <c r="BU91" s="482"/>
      <c r="BV91" s="482"/>
      <c r="BW91" s="482"/>
      <c r="BX91" s="482"/>
      <c r="BY91" s="482"/>
      <c r="BZ91" s="482"/>
      <c r="CA91" s="482"/>
      <c r="CB91" s="482"/>
      <c r="CC91" s="482"/>
      <c r="CD91" s="482"/>
      <c r="CE91" s="482"/>
      <c r="CF91" s="482"/>
      <c r="CG91" s="482"/>
      <c r="CH91" s="482"/>
      <c r="CI91" s="482"/>
      <c r="CJ91" s="482"/>
      <c r="CK91" s="482"/>
      <c r="CL91" s="482"/>
      <c r="CM91" s="482"/>
      <c r="CN91" s="482"/>
      <c r="CO91" s="482"/>
      <c r="CP91" s="482"/>
      <c r="CQ91" s="482"/>
      <c r="CR91" s="482"/>
      <c r="CS91" s="482"/>
      <c r="CT91" s="482"/>
      <c r="CU91" s="482"/>
      <c r="CV91" s="482"/>
      <c r="CW91" s="482"/>
      <c r="CX91" s="482"/>
      <c r="CY91" s="482"/>
      <c r="CZ91" s="482"/>
      <c r="DA91" s="482"/>
      <c r="DB91" s="482"/>
      <c r="DC91" s="482"/>
      <c r="DD91" s="482"/>
      <c r="DE91" s="482"/>
      <c r="DF91" s="482"/>
      <c r="DG91" s="482"/>
      <c r="DH91" s="482"/>
      <c r="DI91" s="482"/>
      <c r="DJ91" s="482"/>
      <c r="DK91" s="482"/>
      <c r="DL91" s="482"/>
      <c r="DM91" s="482"/>
      <c r="DN91" s="482"/>
      <c r="DO91" s="482"/>
      <c r="DP91" s="482"/>
      <c r="DQ91" s="482"/>
      <c r="DR91" s="482"/>
      <c r="DS91" s="482"/>
      <c r="DT91" s="482"/>
      <c r="DU91" s="482"/>
      <c r="DV91" s="482"/>
      <c r="DW91" s="482"/>
      <c r="DX91" s="482"/>
      <c r="DY91" s="482"/>
      <c r="DZ91" s="482"/>
      <c r="EA91" s="482"/>
      <c r="EB91" s="482"/>
      <c r="EC91" s="482"/>
      <c r="ED91" s="482"/>
      <c r="EE91" s="482"/>
      <c r="EF91" s="482"/>
      <c r="EG91" s="482"/>
      <c r="EH91" s="482"/>
      <c r="EI91" s="482"/>
      <c r="EJ91" s="482"/>
      <c r="EK91" s="482"/>
      <c r="EL91" s="482"/>
      <c r="EM91" s="482"/>
      <c r="EN91" s="482"/>
      <c r="EO91" s="482"/>
      <c r="EP91" s="482"/>
      <c r="EQ91" s="482"/>
      <c r="ER91" s="482"/>
      <c r="ES91" s="482"/>
      <c r="ET91" s="482"/>
      <c r="EU91" s="482"/>
      <c r="EV91" s="482"/>
      <c r="EW91" s="482"/>
      <c r="EX91" s="482"/>
      <c r="EY91" s="482"/>
      <c r="EZ91" s="482"/>
      <c r="FA91" s="482"/>
      <c r="FB91" s="482"/>
      <c r="FC91" s="482"/>
      <c r="FD91" s="482"/>
      <c r="FE91" s="482"/>
      <c r="FF91" s="482"/>
      <c r="FG91" s="482"/>
      <c r="FH91" s="482"/>
      <c r="FI91" s="482"/>
      <c r="FJ91" s="482"/>
      <c r="FK91" s="482"/>
      <c r="FL91" s="482"/>
      <c r="FM91" s="482"/>
      <c r="FN91" s="482"/>
      <c r="FO91" s="482"/>
      <c r="FP91" s="482"/>
      <c r="FQ91" s="482"/>
      <c r="FR91" s="482"/>
    </row>
    <row r="92" spans="1:174" s="536" customFormat="1" ht="18" customHeight="1" x14ac:dyDescent="0.2">
      <c r="A92" s="472"/>
      <c r="B92" s="818"/>
      <c r="C92" s="528"/>
      <c r="D92" s="527"/>
      <c r="E92" s="528"/>
      <c r="F92" s="529"/>
      <c r="G92" s="530">
        <f t="shared" si="12"/>
        <v>0</v>
      </c>
      <c r="H92" s="531">
        <v>10</v>
      </c>
      <c r="I92" s="532">
        <f t="shared" si="13"/>
        <v>0</v>
      </c>
      <c r="J92" s="533">
        <f t="shared" si="14"/>
        <v>0</v>
      </c>
      <c r="K92" s="534">
        <f t="shared" si="15"/>
        <v>0</v>
      </c>
      <c r="L92" s="535"/>
      <c r="M92" s="99"/>
      <c r="N92" s="99"/>
      <c r="O92" s="482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2"/>
      <c r="AC92" s="482"/>
      <c r="AD92" s="482"/>
      <c r="AE92" s="482"/>
      <c r="AF92" s="482"/>
      <c r="AG92" s="482"/>
      <c r="AH92" s="482"/>
      <c r="AI92" s="482"/>
      <c r="AJ92" s="482"/>
      <c r="AK92" s="482"/>
      <c r="AL92" s="482"/>
      <c r="AM92" s="482"/>
      <c r="AN92" s="482"/>
      <c r="AO92" s="482"/>
      <c r="AP92" s="482"/>
      <c r="AQ92" s="482"/>
      <c r="AR92" s="482"/>
      <c r="AS92" s="482"/>
      <c r="AT92" s="482"/>
      <c r="AU92" s="482"/>
      <c r="AV92" s="482"/>
      <c r="AW92" s="482"/>
      <c r="AX92" s="482"/>
      <c r="AY92" s="482"/>
      <c r="AZ92" s="482"/>
      <c r="BA92" s="482"/>
      <c r="BB92" s="482"/>
      <c r="BC92" s="482"/>
      <c r="BD92" s="482"/>
      <c r="BE92" s="482"/>
      <c r="BF92" s="482"/>
      <c r="BG92" s="482"/>
      <c r="BH92" s="482"/>
      <c r="BI92" s="482"/>
      <c r="BJ92" s="482"/>
      <c r="BK92" s="482"/>
      <c r="BL92" s="482"/>
      <c r="BM92" s="482"/>
      <c r="BN92" s="482"/>
      <c r="BO92" s="482"/>
      <c r="BP92" s="482"/>
      <c r="BQ92" s="482"/>
      <c r="BR92" s="482"/>
      <c r="BS92" s="482"/>
      <c r="BT92" s="482"/>
      <c r="BU92" s="482"/>
      <c r="BV92" s="482"/>
      <c r="BW92" s="482"/>
      <c r="BX92" s="482"/>
      <c r="BY92" s="482"/>
      <c r="BZ92" s="482"/>
      <c r="CA92" s="482"/>
      <c r="CB92" s="482"/>
      <c r="CC92" s="482"/>
      <c r="CD92" s="482"/>
      <c r="CE92" s="482"/>
      <c r="CF92" s="482"/>
      <c r="CG92" s="482"/>
      <c r="CH92" s="482"/>
      <c r="CI92" s="482"/>
      <c r="CJ92" s="482"/>
      <c r="CK92" s="482"/>
      <c r="CL92" s="482"/>
      <c r="CM92" s="482"/>
      <c r="CN92" s="482"/>
      <c r="CO92" s="482"/>
      <c r="CP92" s="482"/>
      <c r="CQ92" s="482"/>
      <c r="CR92" s="482"/>
      <c r="CS92" s="482"/>
      <c r="CT92" s="482"/>
      <c r="CU92" s="482"/>
      <c r="CV92" s="482"/>
      <c r="CW92" s="482"/>
      <c r="CX92" s="482"/>
      <c r="CY92" s="482"/>
      <c r="CZ92" s="482"/>
      <c r="DA92" s="482"/>
      <c r="DB92" s="482"/>
      <c r="DC92" s="482"/>
      <c r="DD92" s="482"/>
      <c r="DE92" s="482"/>
      <c r="DF92" s="482"/>
      <c r="DG92" s="482"/>
      <c r="DH92" s="482"/>
      <c r="DI92" s="482"/>
      <c r="DJ92" s="482"/>
      <c r="DK92" s="482"/>
      <c r="DL92" s="482"/>
      <c r="DM92" s="482"/>
      <c r="DN92" s="482"/>
      <c r="DO92" s="482"/>
      <c r="DP92" s="482"/>
      <c r="DQ92" s="482"/>
      <c r="DR92" s="482"/>
      <c r="DS92" s="482"/>
      <c r="DT92" s="482"/>
      <c r="DU92" s="482"/>
      <c r="DV92" s="482"/>
      <c r="DW92" s="482"/>
      <c r="DX92" s="482"/>
      <c r="DY92" s="482"/>
      <c r="DZ92" s="482"/>
      <c r="EA92" s="482"/>
      <c r="EB92" s="482"/>
      <c r="EC92" s="482"/>
      <c r="ED92" s="482"/>
      <c r="EE92" s="482"/>
      <c r="EF92" s="482"/>
      <c r="EG92" s="482"/>
      <c r="EH92" s="482"/>
      <c r="EI92" s="482"/>
      <c r="EJ92" s="482"/>
      <c r="EK92" s="482"/>
      <c r="EL92" s="482"/>
      <c r="EM92" s="482"/>
      <c r="EN92" s="482"/>
      <c r="EO92" s="482"/>
      <c r="EP92" s="482"/>
      <c r="EQ92" s="482"/>
      <c r="ER92" s="482"/>
      <c r="ES92" s="482"/>
      <c r="ET92" s="482"/>
      <c r="EU92" s="482"/>
      <c r="EV92" s="482"/>
      <c r="EW92" s="482"/>
      <c r="EX92" s="482"/>
      <c r="EY92" s="482"/>
      <c r="EZ92" s="482"/>
      <c r="FA92" s="482"/>
      <c r="FB92" s="482"/>
      <c r="FC92" s="482"/>
      <c r="FD92" s="482"/>
      <c r="FE92" s="482"/>
      <c r="FF92" s="482"/>
      <c r="FG92" s="482"/>
      <c r="FH92" s="482"/>
      <c r="FI92" s="482"/>
      <c r="FJ92" s="482"/>
      <c r="FK92" s="482"/>
      <c r="FL92" s="482"/>
      <c r="FM92" s="482"/>
      <c r="FN92" s="482"/>
      <c r="FO92" s="482"/>
      <c r="FP92" s="482"/>
      <c r="FQ92" s="482"/>
      <c r="FR92" s="482"/>
    </row>
    <row r="93" spans="1:174" s="536" customFormat="1" ht="18" customHeight="1" x14ac:dyDescent="0.2">
      <c r="A93" s="472"/>
      <c r="B93" s="818"/>
      <c r="C93" s="517"/>
      <c r="D93" s="516"/>
      <c r="E93" s="517"/>
      <c r="F93" s="518"/>
      <c r="G93" s="519">
        <f t="shared" si="12"/>
        <v>0</v>
      </c>
      <c r="H93" s="520">
        <v>10</v>
      </c>
      <c r="I93" s="521">
        <f t="shared" si="13"/>
        <v>0</v>
      </c>
      <c r="J93" s="522">
        <f t="shared" si="14"/>
        <v>0</v>
      </c>
      <c r="K93" s="523">
        <f t="shared" si="15"/>
        <v>0</v>
      </c>
      <c r="L93" s="524"/>
      <c r="M93" s="99"/>
      <c r="N93" s="99"/>
      <c r="O93" s="482"/>
      <c r="P93" s="482"/>
      <c r="Q93" s="482"/>
      <c r="R93" s="482"/>
      <c r="S93" s="482"/>
      <c r="T93" s="482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  <c r="AR93" s="482"/>
      <c r="AS93" s="482"/>
      <c r="AT93" s="482"/>
      <c r="AU93" s="482"/>
      <c r="AV93" s="482"/>
      <c r="AW93" s="482"/>
      <c r="AX93" s="482"/>
      <c r="AY93" s="482"/>
      <c r="AZ93" s="482"/>
      <c r="BA93" s="482"/>
      <c r="BB93" s="482"/>
      <c r="BC93" s="482"/>
      <c r="BD93" s="482"/>
      <c r="BE93" s="482"/>
      <c r="BF93" s="482"/>
      <c r="BG93" s="482"/>
      <c r="BH93" s="482"/>
      <c r="BI93" s="482"/>
      <c r="BJ93" s="482"/>
      <c r="BK93" s="482"/>
      <c r="BL93" s="482"/>
      <c r="BM93" s="482"/>
      <c r="BN93" s="482"/>
      <c r="BO93" s="482"/>
      <c r="BP93" s="482"/>
      <c r="BQ93" s="482"/>
      <c r="BR93" s="482"/>
      <c r="BS93" s="482"/>
      <c r="BT93" s="482"/>
      <c r="BU93" s="482"/>
      <c r="BV93" s="482"/>
      <c r="BW93" s="482"/>
      <c r="BX93" s="482"/>
      <c r="BY93" s="482"/>
      <c r="BZ93" s="482"/>
      <c r="CA93" s="482"/>
      <c r="CB93" s="482"/>
      <c r="CC93" s="482"/>
      <c r="CD93" s="482"/>
      <c r="CE93" s="482"/>
      <c r="CF93" s="482"/>
      <c r="CG93" s="482"/>
      <c r="CH93" s="482"/>
      <c r="CI93" s="482"/>
      <c r="CJ93" s="482"/>
      <c r="CK93" s="482"/>
      <c r="CL93" s="482"/>
      <c r="CM93" s="482"/>
      <c r="CN93" s="482"/>
      <c r="CO93" s="482"/>
      <c r="CP93" s="482"/>
      <c r="CQ93" s="482"/>
      <c r="CR93" s="482"/>
      <c r="CS93" s="482"/>
      <c r="CT93" s="482"/>
      <c r="CU93" s="482"/>
      <c r="CV93" s="482"/>
      <c r="CW93" s="482"/>
      <c r="CX93" s="482"/>
      <c r="CY93" s="482"/>
      <c r="CZ93" s="482"/>
      <c r="DA93" s="482"/>
      <c r="DB93" s="482"/>
      <c r="DC93" s="482"/>
      <c r="DD93" s="482"/>
      <c r="DE93" s="482"/>
      <c r="DF93" s="482"/>
      <c r="DG93" s="482"/>
      <c r="DH93" s="482"/>
      <c r="DI93" s="482"/>
      <c r="DJ93" s="482"/>
      <c r="DK93" s="482"/>
      <c r="DL93" s="482"/>
      <c r="DM93" s="482"/>
      <c r="DN93" s="482"/>
      <c r="DO93" s="482"/>
      <c r="DP93" s="482"/>
      <c r="DQ93" s="482"/>
      <c r="DR93" s="482"/>
      <c r="DS93" s="482"/>
      <c r="DT93" s="482"/>
      <c r="DU93" s="482"/>
      <c r="DV93" s="482"/>
      <c r="DW93" s="482"/>
      <c r="DX93" s="482"/>
      <c r="DY93" s="482"/>
      <c r="DZ93" s="482"/>
      <c r="EA93" s="482"/>
      <c r="EB93" s="482"/>
      <c r="EC93" s="482"/>
      <c r="ED93" s="482"/>
      <c r="EE93" s="482"/>
      <c r="EF93" s="482"/>
      <c r="EG93" s="482"/>
      <c r="EH93" s="482"/>
      <c r="EI93" s="482"/>
      <c r="EJ93" s="482"/>
      <c r="EK93" s="482"/>
      <c r="EL93" s="482"/>
      <c r="EM93" s="482"/>
      <c r="EN93" s="482"/>
      <c r="EO93" s="482"/>
      <c r="EP93" s="482"/>
      <c r="EQ93" s="482"/>
      <c r="ER93" s="482"/>
      <c r="ES93" s="482"/>
      <c r="ET93" s="482"/>
      <c r="EU93" s="482"/>
      <c r="EV93" s="482"/>
      <c r="EW93" s="482"/>
      <c r="EX93" s="482"/>
      <c r="EY93" s="482"/>
      <c r="EZ93" s="482"/>
      <c r="FA93" s="482"/>
      <c r="FB93" s="482"/>
      <c r="FC93" s="482"/>
      <c r="FD93" s="482"/>
      <c r="FE93" s="482"/>
      <c r="FF93" s="482"/>
      <c r="FG93" s="482"/>
      <c r="FH93" s="482"/>
      <c r="FI93" s="482"/>
      <c r="FJ93" s="482"/>
      <c r="FK93" s="482"/>
      <c r="FL93" s="482"/>
      <c r="FM93" s="482"/>
      <c r="FN93" s="482"/>
      <c r="FO93" s="482"/>
      <c r="FP93" s="482"/>
      <c r="FQ93" s="482"/>
      <c r="FR93" s="482"/>
    </row>
    <row r="94" spans="1:174" s="536" customFormat="1" ht="18" customHeight="1" x14ac:dyDescent="0.2">
      <c r="A94" s="472"/>
      <c r="B94" s="818"/>
      <c r="C94" s="528"/>
      <c r="D94" s="527"/>
      <c r="E94" s="528"/>
      <c r="F94" s="529"/>
      <c r="G94" s="530">
        <f t="shared" si="12"/>
        <v>0</v>
      </c>
      <c r="H94" s="531">
        <v>10</v>
      </c>
      <c r="I94" s="532">
        <f t="shared" si="13"/>
        <v>0</v>
      </c>
      <c r="J94" s="533">
        <f t="shared" si="14"/>
        <v>0</v>
      </c>
      <c r="K94" s="534">
        <f t="shared" si="15"/>
        <v>0</v>
      </c>
      <c r="L94" s="535"/>
      <c r="M94" s="99"/>
      <c r="N94" s="99"/>
      <c r="O94" s="482"/>
      <c r="P94" s="482"/>
      <c r="Q94" s="482"/>
      <c r="R94" s="482"/>
      <c r="S94" s="482"/>
      <c r="T94" s="482"/>
      <c r="U94" s="482"/>
      <c r="V94" s="482"/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82"/>
      <c r="AY94" s="482"/>
      <c r="AZ94" s="482"/>
      <c r="BA94" s="482"/>
      <c r="BB94" s="482"/>
      <c r="BC94" s="482"/>
      <c r="BD94" s="482"/>
      <c r="BE94" s="482"/>
      <c r="BF94" s="482"/>
      <c r="BG94" s="482"/>
      <c r="BH94" s="482"/>
      <c r="BI94" s="482"/>
      <c r="BJ94" s="482"/>
      <c r="BK94" s="482"/>
      <c r="BL94" s="482"/>
      <c r="BM94" s="482"/>
      <c r="BN94" s="482"/>
      <c r="BO94" s="482"/>
      <c r="BP94" s="482"/>
      <c r="BQ94" s="482"/>
      <c r="BR94" s="482"/>
      <c r="BS94" s="482"/>
      <c r="BT94" s="482"/>
      <c r="BU94" s="482"/>
      <c r="BV94" s="482"/>
      <c r="BW94" s="482"/>
      <c r="BX94" s="482"/>
      <c r="BY94" s="482"/>
      <c r="BZ94" s="482"/>
      <c r="CA94" s="482"/>
      <c r="CB94" s="482"/>
      <c r="CC94" s="482"/>
      <c r="CD94" s="482"/>
      <c r="CE94" s="482"/>
      <c r="CF94" s="482"/>
      <c r="CG94" s="482"/>
      <c r="CH94" s="482"/>
      <c r="CI94" s="482"/>
      <c r="CJ94" s="482"/>
      <c r="CK94" s="482"/>
      <c r="CL94" s="482"/>
      <c r="CM94" s="482"/>
      <c r="CN94" s="482"/>
      <c r="CO94" s="482"/>
      <c r="CP94" s="482"/>
      <c r="CQ94" s="482"/>
      <c r="CR94" s="482"/>
      <c r="CS94" s="482"/>
      <c r="CT94" s="482"/>
      <c r="CU94" s="482"/>
      <c r="CV94" s="482"/>
      <c r="CW94" s="482"/>
      <c r="CX94" s="482"/>
      <c r="CY94" s="482"/>
      <c r="CZ94" s="482"/>
      <c r="DA94" s="482"/>
      <c r="DB94" s="482"/>
      <c r="DC94" s="482"/>
      <c r="DD94" s="482"/>
      <c r="DE94" s="482"/>
      <c r="DF94" s="482"/>
      <c r="DG94" s="482"/>
      <c r="DH94" s="482"/>
      <c r="DI94" s="482"/>
      <c r="DJ94" s="482"/>
      <c r="DK94" s="482"/>
      <c r="DL94" s="482"/>
      <c r="DM94" s="482"/>
      <c r="DN94" s="482"/>
      <c r="DO94" s="482"/>
      <c r="DP94" s="482"/>
      <c r="DQ94" s="482"/>
      <c r="DR94" s="482"/>
      <c r="DS94" s="482"/>
      <c r="DT94" s="482"/>
      <c r="DU94" s="482"/>
      <c r="DV94" s="482"/>
      <c r="DW94" s="482"/>
      <c r="DX94" s="482"/>
      <c r="DY94" s="482"/>
      <c r="DZ94" s="482"/>
      <c r="EA94" s="482"/>
      <c r="EB94" s="482"/>
      <c r="EC94" s="482"/>
      <c r="ED94" s="482"/>
      <c r="EE94" s="482"/>
      <c r="EF94" s="482"/>
      <c r="EG94" s="482"/>
      <c r="EH94" s="482"/>
      <c r="EI94" s="482"/>
      <c r="EJ94" s="482"/>
      <c r="EK94" s="482"/>
      <c r="EL94" s="482"/>
      <c r="EM94" s="482"/>
      <c r="EN94" s="482"/>
      <c r="EO94" s="482"/>
      <c r="EP94" s="482"/>
      <c r="EQ94" s="482"/>
      <c r="ER94" s="482"/>
      <c r="ES94" s="482"/>
      <c r="ET94" s="482"/>
      <c r="EU94" s="482"/>
      <c r="EV94" s="482"/>
      <c r="EW94" s="482"/>
      <c r="EX94" s="482"/>
      <c r="EY94" s="482"/>
      <c r="EZ94" s="482"/>
      <c r="FA94" s="482"/>
      <c r="FB94" s="482"/>
      <c r="FC94" s="482"/>
      <c r="FD94" s="482"/>
      <c r="FE94" s="482"/>
      <c r="FF94" s="482"/>
      <c r="FG94" s="482"/>
      <c r="FH94" s="482"/>
      <c r="FI94" s="482"/>
      <c r="FJ94" s="482"/>
      <c r="FK94" s="482"/>
      <c r="FL94" s="482"/>
      <c r="FM94" s="482"/>
      <c r="FN94" s="482"/>
      <c r="FO94" s="482"/>
      <c r="FP94" s="482"/>
      <c r="FQ94" s="482"/>
      <c r="FR94" s="482"/>
    </row>
    <row r="95" spans="1:174" s="536" customFormat="1" ht="18" customHeight="1" x14ac:dyDescent="0.2">
      <c r="A95" s="472"/>
      <c r="B95" s="818"/>
      <c r="C95" s="517"/>
      <c r="D95" s="516"/>
      <c r="E95" s="517"/>
      <c r="F95" s="518"/>
      <c r="G95" s="519">
        <f t="shared" si="12"/>
        <v>0</v>
      </c>
      <c r="H95" s="520">
        <v>10</v>
      </c>
      <c r="I95" s="521">
        <f t="shared" si="13"/>
        <v>0</v>
      </c>
      <c r="J95" s="522">
        <f t="shared" si="14"/>
        <v>0</v>
      </c>
      <c r="K95" s="523">
        <f t="shared" si="15"/>
        <v>0</v>
      </c>
      <c r="L95" s="524"/>
      <c r="M95" s="99"/>
      <c r="N95" s="99"/>
      <c r="O95" s="482"/>
      <c r="P95" s="482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482"/>
      <c r="BC95" s="482"/>
      <c r="BD95" s="482"/>
      <c r="BE95" s="482"/>
      <c r="BF95" s="482"/>
      <c r="BG95" s="482"/>
      <c r="BH95" s="482"/>
      <c r="BI95" s="482"/>
      <c r="BJ95" s="482"/>
      <c r="BK95" s="482"/>
      <c r="BL95" s="482"/>
      <c r="BM95" s="482"/>
      <c r="BN95" s="482"/>
      <c r="BO95" s="482"/>
      <c r="BP95" s="482"/>
      <c r="BQ95" s="482"/>
      <c r="BR95" s="482"/>
      <c r="BS95" s="482"/>
      <c r="BT95" s="482"/>
      <c r="BU95" s="482"/>
      <c r="BV95" s="482"/>
      <c r="BW95" s="482"/>
      <c r="BX95" s="482"/>
      <c r="BY95" s="482"/>
      <c r="BZ95" s="482"/>
      <c r="CA95" s="482"/>
      <c r="CB95" s="482"/>
      <c r="CC95" s="482"/>
      <c r="CD95" s="482"/>
      <c r="CE95" s="482"/>
      <c r="CF95" s="482"/>
      <c r="CG95" s="482"/>
      <c r="CH95" s="482"/>
      <c r="CI95" s="482"/>
      <c r="CJ95" s="482"/>
      <c r="CK95" s="482"/>
      <c r="CL95" s="482"/>
      <c r="CM95" s="482"/>
      <c r="CN95" s="482"/>
      <c r="CO95" s="482"/>
      <c r="CP95" s="482"/>
      <c r="CQ95" s="482"/>
      <c r="CR95" s="482"/>
      <c r="CS95" s="482"/>
      <c r="CT95" s="482"/>
      <c r="CU95" s="482"/>
      <c r="CV95" s="482"/>
      <c r="CW95" s="482"/>
      <c r="CX95" s="482"/>
      <c r="CY95" s="482"/>
      <c r="CZ95" s="482"/>
      <c r="DA95" s="482"/>
      <c r="DB95" s="482"/>
      <c r="DC95" s="482"/>
      <c r="DD95" s="482"/>
      <c r="DE95" s="482"/>
      <c r="DF95" s="482"/>
      <c r="DG95" s="482"/>
      <c r="DH95" s="482"/>
      <c r="DI95" s="482"/>
      <c r="DJ95" s="482"/>
      <c r="DK95" s="482"/>
      <c r="DL95" s="482"/>
      <c r="DM95" s="482"/>
      <c r="DN95" s="482"/>
      <c r="DO95" s="482"/>
      <c r="DP95" s="482"/>
      <c r="DQ95" s="482"/>
      <c r="DR95" s="482"/>
      <c r="DS95" s="482"/>
      <c r="DT95" s="482"/>
      <c r="DU95" s="482"/>
      <c r="DV95" s="482"/>
      <c r="DW95" s="482"/>
      <c r="DX95" s="482"/>
      <c r="DY95" s="482"/>
      <c r="DZ95" s="482"/>
      <c r="EA95" s="482"/>
      <c r="EB95" s="482"/>
      <c r="EC95" s="482"/>
      <c r="ED95" s="482"/>
      <c r="EE95" s="482"/>
      <c r="EF95" s="482"/>
      <c r="EG95" s="482"/>
      <c r="EH95" s="482"/>
      <c r="EI95" s="482"/>
      <c r="EJ95" s="482"/>
      <c r="EK95" s="482"/>
      <c r="EL95" s="482"/>
      <c r="EM95" s="482"/>
      <c r="EN95" s="482"/>
      <c r="EO95" s="482"/>
      <c r="EP95" s="482"/>
      <c r="EQ95" s="482"/>
      <c r="ER95" s="482"/>
      <c r="ES95" s="482"/>
      <c r="ET95" s="482"/>
      <c r="EU95" s="482"/>
      <c r="EV95" s="482"/>
      <c r="EW95" s="482"/>
      <c r="EX95" s="482"/>
      <c r="EY95" s="482"/>
      <c r="EZ95" s="482"/>
      <c r="FA95" s="482"/>
      <c r="FB95" s="482"/>
      <c r="FC95" s="482"/>
      <c r="FD95" s="482"/>
      <c r="FE95" s="482"/>
      <c r="FF95" s="482"/>
      <c r="FG95" s="482"/>
      <c r="FH95" s="482"/>
      <c r="FI95" s="482"/>
      <c r="FJ95" s="482"/>
      <c r="FK95" s="482"/>
      <c r="FL95" s="482"/>
      <c r="FM95" s="482"/>
      <c r="FN95" s="482"/>
      <c r="FO95" s="482"/>
      <c r="FP95" s="482"/>
      <c r="FQ95" s="482"/>
      <c r="FR95" s="482"/>
    </row>
    <row r="96" spans="1:174" s="536" customFormat="1" ht="18" customHeight="1" x14ac:dyDescent="0.2">
      <c r="A96" s="472"/>
      <c r="B96" s="818"/>
      <c r="C96" s="528"/>
      <c r="D96" s="527"/>
      <c r="E96" s="528"/>
      <c r="F96" s="529"/>
      <c r="G96" s="530">
        <f t="shared" si="12"/>
        <v>0</v>
      </c>
      <c r="H96" s="531">
        <v>10</v>
      </c>
      <c r="I96" s="532">
        <f t="shared" si="13"/>
        <v>0</v>
      </c>
      <c r="J96" s="533">
        <f t="shared" si="14"/>
        <v>0</v>
      </c>
      <c r="K96" s="534">
        <f t="shared" si="15"/>
        <v>0</v>
      </c>
      <c r="L96" s="535"/>
      <c r="M96" s="99"/>
      <c r="N96" s="99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  <c r="BD96" s="482"/>
      <c r="BE96" s="482"/>
      <c r="BF96" s="482"/>
      <c r="BG96" s="482"/>
      <c r="BH96" s="482"/>
      <c r="BI96" s="482"/>
      <c r="BJ96" s="482"/>
      <c r="BK96" s="482"/>
      <c r="BL96" s="482"/>
      <c r="BM96" s="482"/>
      <c r="BN96" s="482"/>
      <c r="BO96" s="482"/>
      <c r="BP96" s="482"/>
      <c r="BQ96" s="482"/>
      <c r="BR96" s="482"/>
      <c r="BS96" s="482"/>
      <c r="BT96" s="482"/>
      <c r="BU96" s="482"/>
      <c r="BV96" s="482"/>
      <c r="BW96" s="482"/>
      <c r="BX96" s="482"/>
      <c r="BY96" s="482"/>
      <c r="BZ96" s="482"/>
      <c r="CA96" s="482"/>
      <c r="CB96" s="482"/>
      <c r="CC96" s="482"/>
      <c r="CD96" s="482"/>
      <c r="CE96" s="482"/>
      <c r="CF96" s="482"/>
      <c r="CG96" s="482"/>
      <c r="CH96" s="482"/>
      <c r="CI96" s="482"/>
      <c r="CJ96" s="482"/>
      <c r="CK96" s="482"/>
      <c r="CL96" s="482"/>
      <c r="CM96" s="482"/>
      <c r="CN96" s="482"/>
      <c r="CO96" s="482"/>
      <c r="CP96" s="482"/>
      <c r="CQ96" s="482"/>
      <c r="CR96" s="482"/>
      <c r="CS96" s="482"/>
      <c r="CT96" s="482"/>
      <c r="CU96" s="482"/>
      <c r="CV96" s="482"/>
      <c r="CW96" s="482"/>
      <c r="CX96" s="482"/>
      <c r="CY96" s="482"/>
      <c r="CZ96" s="482"/>
      <c r="DA96" s="482"/>
      <c r="DB96" s="482"/>
      <c r="DC96" s="482"/>
      <c r="DD96" s="482"/>
      <c r="DE96" s="482"/>
      <c r="DF96" s="482"/>
      <c r="DG96" s="482"/>
      <c r="DH96" s="482"/>
      <c r="DI96" s="482"/>
      <c r="DJ96" s="482"/>
      <c r="DK96" s="482"/>
      <c r="DL96" s="482"/>
      <c r="DM96" s="482"/>
      <c r="DN96" s="482"/>
      <c r="DO96" s="482"/>
      <c r="DP96" s="482"/>
      <c r="DQ96" s="482"/>
      <c r="DR96" s="482"/>
      <c r="DS96" s="482"/>
      <c r="DT96" s="482"/>
      <c r="DU96" s="482"/>
      <c r="DV96" s="482"/>
      <c r="DW96" s="482"/>
      <c r="DX96" s="482"/>
      <c r="DY96" s="482"/>
      <c r="DZ96" s="482"/>
      <c r="EA96" s="482"/>
      <c r="EB96" s="482"/>
      <c r="EC96" s="482"/>
      <c r="ED96" s="482"/>
      <c r="EE96" s="482"/>
      <c r="EF96" s="482"/>
      <c r="EG96" s="482"/>
      <c r="EH96" s="482"/>
      <c r="EI96" s="482"/>
      <c r="EJ96" s="482"/>
      <c r="EK96" s="482"/>
      <c r="EL96" s="482"/>
      <c r="EM96" s="482"/>
      <c r="EN96" s="482"/>
      <c r="EO96" s="482"/>
      <c r="EP96" s="482"/>
      <c r="EQ96" s="482"/>
      <c r="ER96" s="482"/>
      <c r="ES96" s="482"/>
      <c r="ET96" s="482"/>
      <c r="EU96" s="482"/>
      <c r="EV96" s="482"/>
      <c r="EW96" s="482"/>
      <c r="EX96" s="482"/>
      <c r="EY96" s="482"/>
      <c r="EZ96" s="482"/>
      <c r="FA96" s="482"/>
      <c r="FB96" s="482"/>
      <c r="FC96" s="482"/>
      <c r="FD96" s="482"/>
      <c r="FE96" s="482"/>
      <c r="FF96" s="482"/>
      <c r="FG96" s="482"/>
      <c r="FH96" s="482"/>
      <c r="FI96" s="482"/>
      <c r="FJ96" s="482"/>
      <c r="FK96" s="482"/>
      <c r="FL96" s="482"/>
      <c r="FM96" s="482"/>
      <c r="FN96" s="482"/>
      <c r="FO96" s="482"/>
      <c r="FP96" s="482"/>
      <c r="FQ96" s="482"/>
      <c r="FR96" s="482"/>
    </row>
    <row r="97" spans="1:174" s="536" customFormat="1" ht="18" customHeight="1" x14ac:dyDescent="0.2">
      <c r="A97" s="472"/>
      <c r="B97" s="818"/>
      <c r="C97" s="517"/>
      <c r="D97" s="516"/>
      <c r="E97" s="517"/>
      <c r="F97" s="518"/>
      <c r="G97" s="519">
        <f t="shared" si="12"/>
        <v>0</v>
      </c>
      <c r="H97" s="520">
        <v>10</v>
      </c>
      <c r="I97" s="521">
        <f t="shared" si="13"/>
        <v>0</v>
      </c>
      <c r="J97" s="522">
        <f t="shared" si="14"/>
        <v>0</v>
      </c>
      <c r="K97" s="523">
        <f t="shared" si="15"/>
        <v>0</v>
      </c>
      <c r="L97" s="524"/>
      <c r="M97" s="99"/>
      <c r="N97" s="99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  <c r="AR97" s="482"/>
      <c r="AS97" s="482"/>
      <c r="AT97" s="482"/>
      <c r="AU97" s="482"/>
      <c r="AV97" s="482"/>
      <c r="AW97" s="482"/>
      <c r="AX97" s="482"/>
      <c r="AY97" s="482"/>
      <c r="AZ97" s="482"/>
      <c r="BA97" s="482"/>
      <c r="BB97" s="482"/>
      <c r="BC97" s="482"/>
      <c r="BD97" s="482"/>
      <c r="BE97" s="482"/>
      <c r="BF97" s="482"/>
      <c r="BG97" s="482"/>
      <c r="BH97" s="482"/>
      <c r="BI97" s="482"/>
      <c r="BJ97" s="482"/>
      <c r="BK97" s="482"/>
      <c r="BL97" s="482"/>
      <c r="BM97" s="482"/>
      <c r="BN97" s="482"/>
      <c r="BO97" s="482"/>
      <c r="BP97" s="482"/>
      <c r="BQ97" s="482"/>
      <c r="BR97" s="482"/>
      <c r="BS97" s="482"/>
      <c r="BT97" s="482"/>
      <c r="BU97" s="482"/>
      <c r="BV97" s="482"/>
      <c r="BW97" s="482"/>
      <c r="BX97" s="482"/>
      <c r="BY97" s="482"/>
      <c r="BZ97" s="482"/>
      <c r="CA97" s="482"/>
      <c r="CB97" s="482"/>
      <c r="CC97" s="482"/>
      <c r="CD97" s="482"/>
      <c r="CE97" s="482"/>
      <c r="CF97" s="482"/>
      <c r="CG97" s="482"/>
      <c r="CH97" s="482"/>
      <c r="CI97" s="482"/>
      <c r="CJ97" s="482"/>
      <c r="CK97" s="482"/>
      <c r="CL97" s="482"/>
      <c r="CM97" s="482"/>
      <c r="CN97" s="482"/>
      <c r="CO97" s="482"/>
      <c r="CP97" s="482"/>
      <c r="CQ97" s="482"/>
      <c r="CR97" s="482"/>
      <c r="CS97" s="482"/>
      <c r="CT97" s="482"/>
      <c r="CU97" s="482"/>
      <c r="CV97" s="482"/>
      <c r="CW97" s="482"/>
      <c r="CX97" s="482"/>
      <c r="CY97" s="482"/>
      <c r="CZ97" s="482"/>
      <c r="DA97" s="482"/>
      <c r="DB97" s="482"/>
      <c r="DC97" s="482"/>
      <c r="DD97" s="482"/>
      <c r="DE97" s="482"/>
      <c r="DF97" s="482"/>
      <c r="DG97" s="482"/>
      <c r="DH97" s="482"/>
      <c r="DI97" s="482"/>
      <c r="DJ97" s="482"/>
      <c r="DK97" s="482"/>
      <c r="DL97" s="482"/>
      <c r="DM97" s="482"/>
      <c r="DN97" s="482"/>
      <c r="DO97" s="482"/>
      <c r="DP97" s="482"/>
      <c r="DQ97" s="482"/>
      <c r="DR97" s="482"/>
      <c r="DS97" s="482"/>
      <c r="DT97" s="482"/>
      <c r="DU97" s="482"/>
      <c r="DV97" s="482"/>
      <c r="DW97" s="482"/>
      <c r="DX97" s="482"/>
      <c r="DY97" s="482"/>
      <c r="DZ97" s="482"/>
      <c r="EA97" s="482"/>
      <c r="EB97" s="482"/>
      <c r="EC97" s="482"/>
      <c r="ED97" s="482"/>
      <c r="EE97" s="482"/>
      <c r="EF97" s="482"/>
      <c r="EG97" s="482"/>
      <c r="EH97" s="482"/>
      <c r="EI97" s="482"/>
      <c r="EJ97" s="482"/>
      <c r="EK97" s="482"/>
      <c r="EL97" s="482"/>
      <c r="EM97" s="482"/>
      <c r="EN97" s="482"/>
      <c r="EO97" s="482"/>
      <c r="EP97" s="482"/>
      <c r="EQ97" s="482"/>
      <c r="ER97" s="482"/>
      <c r="ES97" s="482"/>
      <c r="ET97" s="482"/>
      <c r="EU97" s="482"/>
      <c r="EV97" s="482"/>
      <c r="EW97" s="482"/>
      <c r="EX97" s="482"/>
      <c r="EY97" s="482"/>
      <c r="EZ97" s="482"/>
      <c r="FA97" s="482"/>
      <c r="FB97" s="482"/>
      <c r="FC97" s="482"/>
      <c r="FD97" s="482"/>
      <c r="FE97" s="482"/>
      <c r="FF97" s="482"/>
      <c r="FG97" s="482"/>
      <c r="FH97" s="482"/>
      <c r="FI97" s="482"/>
      <c r="FJ97" s="482"/>
      <c r="FK97" s="482"/>
      <c r="FL97" s="482"/>
      <c r="FM97" s="482"/>
      <c r="FN97" s="482"/>
      <c r="FO97" s="482"/>
      <c r="FP97" s="482"/>
      <c r="FQ97" s="482"/>
      <c r="FR97" s="482"/>
    </row>
    <row r="98" spans="1:174" s="525" customFormat="1" ht="18" customHeight="1" x14ac:dyDescent="0.2">
      <c r="A98" s="514"/>
      <c r="B98" s="818"/>
      <c r="C98" s="528"/>
      <c r="D98" s="527"/>
      <c r="E98" s="528"/>
      <c r="F98" s="529"/>
      <c r="G98" s="537">
        <f t="shared" si="12"/>
        <v>0</v>
      </c>
      <c r="H98" s="531">
        <v>10</v>
      </c>
      <c r="I98" s="532">
        <f t="shared" si="13"/>
        <v>0</v>
      </c>
      <c r="J98" s="533">
        <f t="shared" si="14"/>
        <v>0</v>
      </c>
      <c r="K98" s="534">
        <f t="shared" si="15"/>
        <v>0</v>
      </c>
      <c r="L98" s="535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</row>
    <row r="99" spans="1:174" s="99" customFormat="1" ht="18" customHeight="1" x14ac:dyDescent="0.2">
      <c r="A99" s="514"/>
      <c r="B99" s="257"/>
      <c r="C99" s="539"/>
      <c r="D99" s="315"/>
      <c r="E99" s="539"/>
      <c r="F99" s="540"/>
      <c r="G99" s="555"/>
      <c r="H99" s="542"/>
      <c r="I99" s="543"/>
      <c r="J99" s="544"/>
      <c r="K99" s="258"/>
      <c r="L99" s="545"/>
    </row>
    <row r="100" spans="1:174" s="549" customFormat="1" ht="18" customHeight="1" x14ac:dyDescent="0.2">
      <c r="A100" s="472"/>
      <c r="B100" s="818" t="s">
        <v>327</v>
      </c>
      <c r="C100" s="548" t="s">
        <v>328</v>
      </c>
      <c r="D100" s="517" t="s">
        <v>329</v>
      </c>
      <c r="E100" s="517" t="s">
        <v>330</v>
      </c>
      <c r="F100" s="518">
        <v>2</v>
      </c>
      <c r="G100" s="556">
        <f t="shared" ref="G100:G119" si="16">F100*1.1</f>
        <v>2.2000000000000002</v>
      </c>
      <c r="H100" s="520">
        <v>10</v>
      </c>
      <c r="I100" s="521">
        <f t="shared" ref="I100:I119" si="17">K100*F100</f>
        <v>0</v>
      </c>
      <c r="J100" s="522">
        <f t="shared" ref="J100:J119" si="18">K100*G100</f>
        <v>0</v>
      </c>
      <c r="K100" s="523">
        <f t="shared" ref="K100:K119" si="19">SUM(L100:L100)</f>
        <v>0</v>
      </c>
      <c r="L100" s="524"/>
      <c r="M100" s="99"/>
      <c r="N100" s="99"/>
      <c r="O100" s="482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  <c r="AR100" s="482"/>
      <c r="AS100" s="482"/>
      <c r="AT100" s="482"/>
      <c r="AU100" s="482"/>
      <c r="AV100" s="482"/>
      <c r="AW100" s="482"/>
      <c r="AX100" s="482"/>
      <c r="AY100" s="482"/>
      <c r="AZ100" s="482"/>
      <c r="BA100" s="482"/>
      <c r="BB100" s="482"/>
      <c r="BC100" s="482"/>
      <c r="BD100" s="482"/>
      <c r="BE100" s="482"/>
      <c r="BF100" s="482"/>
      <c r="BG100" s="482"/>
      <c r="BH100" s="482"/>
      <c r="BI100" s="482"/>
      <c r="BJ100" s="482"/>
      <c r="BK100" s="482"/>
      <c r="BL100" s="482"/>
      <c r="BM100" s="482"/>
      <c r="BN100" s="482"/>
      <c r="BO100" s="482"/>
      <c r="BP100" s="482"/>
      <c r="BQ100" s="482"/>
      <c r="BR100" s="482"/>
      <c r="BS100" s="482"/>
      <c r="BT100" s="482"/>
      <c r="BU100" s="482"/>
      <c r="BV100" s="482"/>
      <c r="BW100" s="482"/>
      <c r="BX100" s="482"/>
      <c r="BY100" s="482"/>
      <c r="BZ100" s="482"/>
      <c r="CA100" s="482"/>
      <c r="CB100" s="482"/>
      <c r="CC100" s="482"/>
      <c r="CD100" s="482"/>
      <c r="CE100" s="482"/>
      <c r="CF100" s="482"/>
      <c r="CG100" s="482"/>
      <c r="CH100" s="482"/>
      <c r="CI100" s="482"/>
      <c r="CJ100" s="482"/>
      <c r="CK100" s="482"/>
      <c r="CL100" s="482"/>
      <c r="CM100" s="482"/>
      <c r="CN100" s="482"/>
      <c r="CO100" s="482"/>
      <c r="CP100" s="482"/>
      <c r="CQ100" s="482"/>
      <c r="CR100" s="482"/>
      <c r="CS100" s="482"/>
      <c r="CT100" s="482"/>
      <c r="CU100" s="482"/>
      <c r="CV100" s="482"/>
      <c r="CW100" s="482"/>
      <c r="CX100" s="482"/>
      <c r="CY100" s="482"/>
      <c r="CZ100" s="482"/>
      <c r="DA100" s="482"/>
      <c r="DB100" s="482"/>
      <c r="DC100" s="482"/>
      <c r="DD100" s="482"/>
      <c r="DE100" s="482"/>
      <c r="DF100" s="482"/>
      <c r="DG100" s="482"/>
      <c r="DH100" s="482"/>
      <c r="DI100" s="482"/>
      <c r="DJ100" s="482"/>
      <c r="DK100" s="482"/>
      <c r="DL100" s="482"/>
      <c r="DM100" s="482"/>
      <c r="DN100" s="482"/>
      <c r="DO100" s="482"/>
      <c r="DP100" s="482"/>
      <c r="DQ100" s="482"/>
      <c r="DR100" s="482"/>
      <c r="DS100" s="482"/>
      <c r="DT100" s="482"/>
      <c r="DU100" s="482"/>
      <c r="DV100" s="482"/>
      <c r="DW100" s="482"/>
      <c r="DX100" s="482"/>
      <c r="DY100" s="482"/>
      <c r="DZ100" s="482"/>
      <c r="EA100" s="482"/>
      <c r="EB100" s="482"/>
      <c r="EC100" s="482"/>
      <c r="ED100" s="482"/>
      <c r="EE100" s="482"/>
      <c r="EF100" s="482"/>
      <c r="EG100" s="482"/>
      <c r="EH100" s="482"/>
      <c r="EI100" s="482"/>
      <c r="EJ100" s="482"/>
      <c r="EK100" s="482"/>
      <c r="EL100" s="482"/>
      <c r="EM100" s="482"/>
      <c r="EN100" s="482"/>
      <c r="EO100" s="482"/>
      <c r="EP100" s="482"/>
      <c r="EQ100" s="482"/>
      <c r="ER100" s="482"/>
      <c r="ES100" s="482"/>
      <c r="ET100" s="482"/>
      <c r="EU100" s="482"/>
      <c r="EV100" s="482"/>
      <c r="EW100" s="482"/>
      <c r="EX100" s="482"/>
      <c r="EY100" s="482"/>
      <c r="EZ100" s="482"/>
      <c r="FA100" s="482"/>
      <c r="FB100" s="482"/>
      <c r="FC100" s="482"/>
      <c r="FD100" s="482"/>
      <c r="FE100" s="482"/>
      <c r="FF100" s="482"/>
      <c r="FG100" s="482"/>
      <c r="FH100" s="482"/>
      <c r="FI100" s="482"/>
      <c r="FJ100" s="482"/>
      <c r="FK100" s="482"/>
      <c r="FL100" s="482"/>
      <c r="FM100" s="482"/>
      <c r="FN100" s="482"/>
      <c r="FO100" s="482"/>
      <c r="FP100" s="482"/>
      <c r="FQ100" s="482"/>
      <c r="FR100" s="482"/>
    </row>
    <row r="101" spans="1:174" s="536" customFormat="1" ht="18" customHeight="1" x14ac:dyDescent="0.2">
      <c r="A101" s="472"/>
      <c r="B101" s="818"/>
      <c r="C101" s="550" t="s">
        <v>331</v>
      </c>
      <c r="D101" s="528" t="s">
        <v>332</v>
      </c>
      <c r="E101" s="528" t="s">
        <v>239</v>
      </c>
      <c r="F101" s="529">
        <v>1.81</v>
      </c>
      <c r="G101" s="530">
        <f t="shared" si="16"/>
        <v>1.9910000000000003</v>
      </c>
      <c r="H101" s="531">
        <v>10</v>
      </c>
      <c r="I101" s="532">
        <f t="shared" si="17"/>
        <v>0</v>
      </c>
      <c r="J101" s="533">
        <f t="shared" si="18"/>
        <v>0</v>
      </c>
      <c r="K101" s="534">
        <f t="shared" si="19"/>
        <v>0</v>
      </c>
      <c r="L101" s="551"/>
      <c r="M101" s="99"/>
      <c r="N101" s="99"/>
      <c r="O101" s="482"/>
      <c r="P101" s="482"/>
      <c r="Q101" s="482"/>
      <c r="R101" s="482"/>
      <c r="S101" s="482"/>
      <c r="T101" s="482"/>
      <c r="U101" s="482"/>
      <c r="V101" s="482"/>
      <c r="W101" s="482"/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  <c r="AR101" s="482"/>
      <c r="AS101" s="482"/>
      <c r="AT101" s="482"/>
      <c r="AU101" s="482"/>
      <c r="AV101" s="482"/>
      <c r="AW101" s="482"/>
      <c r="AX101" s="482"/>
      <c r="AY101" s="482"/>
      <c r="AZ101" s="482"/>
      <c r="BA101" s="482"/>
      <c r="BB101" s="482"/>
      <c r="BC101" s="482"/>
      <c r="BD101" s="482"/>
      <c r="BE101" s="482"/>
      <c r="BF101" s="482"/>
      <c r="BG101" s="482"/>
      <c r="BH101" s="482"/>
      <c r="BI101" s="482"/>
      <c r="BJ101" s="482"/>
      <c r="BK101" s="482"/>
      <c r="BL101" s="482"/>
      <c r="BM101" s="482"/>
      <c r="BN101" s="482"/>
      <c r="BO101" s="482"/>
      <c r="BP101" s="482"/>
      <c r="BQ101" s="482"/>
      <c r="BR101" s="482"/>
      <c r="BS101" s="482"/>
      <c r="BT101" s="482"/>
      <c r="BU101" s="482"/>
      <c r="BV101" s="482"/>
      <c r="BW101" s="482"/>
      <c r="BX101" s="482"/>
      <c r="BY101" s="482"/>
      <c r="BZ101" s="482"/>
      <c r="CA101" s="482"/>
      <c r="CB101" s="482"/>
      <c r="CC101" s="482"/>
      <c r="CD101" s="482"/>
      <c r="CE101" s="482"/>
      <c r="CF101" s="482"/>
      <c r="CG101" s="482"/>
      <c r="CH101" s="482"/>
      <c r="CI101" s="482"/>
      <c r="CJ101" s="482"/>
      <c r="CK101" s="482"/>
      <c r="CL101" s="482"/>
      <c r="CM101" s="482"/>
      <c r="CN101" s="482"/>
      <c r="CO101" s="482"/>
      <c r="CP101" s="482"/>
      <c r="CQ101" s="482"/>
      <c r="CR101" s="482"/>
      <c r="CS101" s="482"/>
      <c r="CT101" s="482"/>
      <c r="CU101" s="482"/>
      <c r="CV101" s="482"/>
      <c r="CW101" s="482"/>
      <c r="CX101" s="482"/>
      <c r="CY101" s="482"/>
      <c r="CZ101" s="482"/>
      <c r="DA101" s="482"/>
      <c r="DB101" s="482"/>
      <c r="DC101" s="482"/>
      <c r="DD101" s="482"/>
      <c r="DE101" s="482"/>
      <c r="DF101" s="482"/>
      <c r="DG101" s="482"/>
      <c r="DH101" s="482"/>
      <c r="DI101" s="482"/>
      <c r="DJ101" s="482"/>
      <c r="DK101" s="482"/>
      <c r="DL101" s="482"/>
      <c r="DM101" s="482"/>
      <c r="DN101" s="482"/>
      <c r="DO101" s="482"/>
      <c r="DP101" s="482"/>
      <c r="DQ101" s="482"/>
      <c r="DR101" s="482"/>
      <c r="DS101" s="482"/>
      <c r="DT101" s="482"/>
      <c r="DU101" s="482"/>
      <c r="DV101" s="482"/>
      <c r="DW101" s="482"/>
      <c r="DX101" s="482"/>
      <c r="DY101" s="482"/>
      <c r="DZ101" s="482"/>
      <c r="EA101" s="482"/>
      <c r="EB101" s="482"/>
      <c r="EC101" s="482"/>
      <c r="ED101" s="482"/>
      <c r="EE101" s="482"/>
      <c r="EF101" s="482"/>
      <c r="EG101" s="482"/>
      <c r="EH101" s="482"/>
      <c r="EI101" s="482"/>
      <c r="EJ101" s="482"/>
      <c r="EK101" s="482"/>
      <c r="EL101" s="482"/>
      <c r="EM101" s="482"/>
      <c r="EN101" s="482"/>
      <c r="EO101" s="482"/>
      <c r="EP101" s="482"/>
      <c r="EQ101" s="482"/>
      <c r="ER101" s="482"/>
      <c r="ES101" s="482"/>
      <c r="ET101" s="482"/>
      <c r="EU101" s="482"/>
      <c r="EV101" s="482"/>
      <c r="EW101" s="482"/>
      <c r="EX101" s="482"/>
      <c r="EY101" s="482"/>
      <c r="EZ101" s="482"/>
      <c r="FA101" s="482"/>
      <c r="FB101" s="482"/>
      <c r="FC101" s="482"/>
      <c r="FD101" s="482"/>
      <c r="FE101" s="482"/>
      <c r="FF101" s="482"/>
      <c r="FG101" s="482"/>
      <c r="FH101" s="482"/>
      <c r="FI101" s="482"/>
      <c r="FJ101" s="482"/>
      <c r="FK101" s="482"/>
      <c r="FL101" s="482"/>
      <c r="FM101" s="482"/>
      <c r="FN101" s="482"/>
      <c r="FO101" s="482"/>
      <c r="FP101" s="482"/>
      <c r="FQ101" s="482"/>
      <c r="FR101" s="482"/>
    </row>
    <row r="102" spans="1:174" s="536" customFormat="1" ht="18" customHeight="1" x14ac:dyDescent="0.2">
      <c r="A102" s="472"/>
      <c r="B102" s="818"/>
      <c r="C102" s="515" t="s">
        <v>333</v>
      </c>
      <c r="D102" s="517" t="s">
        <v>334</v>
      </c>
      <c r="E102" s="517" t="s">
        <v>335</v>
      </c>
      <c r="F102" s="518">
        <v>2.5</v>
      </c>
      <c r="G102" s="519">
        <f t="shared" si="16"/>
        <v>2.75</v>
      </c>
      <c r="H102" s="520">
        <v>10</v>
      </c>
      <c r="I102" s="521">
        <f t="shared" si="17"/>
        <v>0</v>
      </c>
      <c r="J102" s="522">
        <f t="shared" si="18"/>
        <v>0</v>
      </c>
      <c r="K102" s="523">
        <f t="shared" si="19"/>
        <v>0</v>
      </c>
      <c r="L102" s="552"/>
      <c r="M102" s="99"/>
      <c r="N102" s="99"/>
      <c r="O102" s="482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2"/>
      <c r="AY102" s="482"/>
      <c r="AZ102" s="482"/>
      <c r="BA102" s="482"/>
      <c r="BB102" s="482"/>
      <c r="BC102" s="482"/>
      <c r="BD102" s="482"/>
      <c r="BE102" s="482"/>
      <c r="BF102" s="482"/>
      <c r="BG102" s="482"/>
      <c r="BH102" s="482"/>
      <c r="BI102" s="482"/>
      <c r="BJ102" s="482"/>
      <c r="BK102" s="482"/>
      <c r="BL102" s="482"/>
      <c r="BM102" s="482"/>
      <c r="BN102" s="482"/>
      <c r="BO102" s="482"/>
      <c r="BP102" s="482"/>
      <c r="BQ102" s="482"/>
      <c r="BR102" s="482"/>
      <c r="BS102" s="482"/>
      <c r="BT102" s="482"/>
      <c r="BU102" s="482"/>
      <c r="BV102" s="482"/>
      <c r="BW102" s="482"/>
      <c r="BX102" s="482"/>
      <c r="BY102" s="482"/>
      <c r="BZ102" s="482"/>
      <c r="CA102" s="482"/>
      <c r="CB102" s="482"/>
      <c r="CC102" s="482"/>
      <c r="CD102" s="482"/>
      <c r="CE102" s="482"/>
      <c r="CF102" s="482"/>
      <c r="CG102" s="482"/>
      <c r="CH102" s="482"/>
      <c r="CI102" s="482"/>
      <c r="CJ102" s="482"/>
      <c r="CK102" s="482"/>
      <c r="CL102" s="482"/>
      <c r="CM102" s="482"/>
      <c r="CN102" s="482"/>
      <c r="CO102" s="482"/>
      <c r="CP102" s="482"/>
      <c r="CQ102" s="482"/>
      <c r="CR102" s="482"/>
      <c r="CS102" s="482"/>
      <c r="CT102" s="482"/>
      <c r="CU102" s="482"/>
      <c r="CV102" s="482"/>
      <c r="CW102" s="482"/>
      <c r="CX102" s="482"/>
      <c r="CY102" s="482"/>
      <c r="CZ102" s="482"/>
      <c r="DA102" s="482"/>
      <c r="DB102" s="482"/>
      <c r="DC102" s="482"/>
      <c r="DD102" s="482"/>
      <c r="DE102" s="482"/>
      <c r="DF102" s="482"/>
      <c r="DG102" s="482"/>
      <c r="DH102" s="482"/>
      <c r="DI102" s="482"/>
      <c r="DJ102" s="482"/>
      <c r="DK102" s="482"/>
      <c r="DL102" s="482"/>
      <c r="DM102" s="482"/>
      <c r="DN102" s="482"/>
      <c r="DO102" s="482"/>
      <c r="DP102" s="482"/>
      <c r="DQ102" s="482"/>
      <c r="DR102" s="482"/>
      <c r="DS102" s="482"/>
      <c r="DT102" s="482"/>
      <c r="DU102" s="482"/>
      <c r="DV102" s="482"/>
      <c r="DW102" s="482"/>
      <c r="DX102" s="482"/>
      <c r="DY102" s="482"/>
      <c r="DZ102" s="482"/>
      <c r="EA102" s="482"/>
      <c r="EB102" s="482"/>
      <c r="EC102" s="482"/>
      <c r="ED102" s="482"/>
      <c r="EE102" s="482"/>
      <c r="EF102" s="482"/>
      <c r="EG102" s="482"/>
      <c r="EH102" s="482"/>
      <c r="EI102" s="482"/>
      <c r="EJ102" s="482"/>
      <c r="EK102" s="482"/>
      <c r="EL102" s="482"/>
      <c r="EM102" s="482"/>
      <c r="EN102" s="482"/>
      <c r="EO102" s="482"/>
      <c r="EP102" s="482"/>
      <c r="EQ102" s="482"/>
      <c r="ER102" s="482"/>
      <c r="ES102" s="482"/>
      <c r="ET102" s="482"/>
      <c r="EU102" s="482"/>
      <c r="EV102" s="482"/>
      <c r="EW102" s="482"/>
      <c r="EX102" s="482"/>
      <c r="EY102" s="482"/>
      <c r="EZ102" s="482"/>
      <c r="FA102" s="482"/>
      <c r="FB102" s="482"/>
      <c r="FC102" s="482"/>
      <c r="FD102" s="482"/>
      <c r="FE102" s="482"/>
      <c r="FF102" s="482"/>
      <c r="FG102" s="482"/>
      <c r="FH102" s="482"/>
      <c r="FI102" s="482"/>
      <c r="FJ102" s="482"/>
      <c r="FK102" s="482"/>
      <c r="FL102" s="482"/>
      <c r="FM102" s="482"/>
      <c r="FN102" s="482"/>
      <c r="FO102" s="482"/>
      <c r="FP102" s="482"/>
      <c r="FQ102" s="482"/>
      <c r="FR102" s="482"/>
    </row>
    <row r="103" spans="1:174" s="536" customFormat="1" ht="18" customHeight="1" x14ac:dyDescent="0.2">
      <c r="A103" s="472"/>
      <c r="B103" s="818"/>
      <c r="C103" s="550" t="s">
        <v>336</v>
      </c>
      <c r="D103" s="553" t="s">
        <v>337</v>
      </c>
      <c r="E103" s="528" t="s">
        <v>338</v>
      </c>
      <c r="F103" s="529">
        <v>2</v>
      </c>
      <c r="G103" s="530">
        <f t="shared" si="16"/>
        <v>2.2000000000000002</v>
      </c>
      <c r="H103" s="531">
        <v>10</v>
      </c>
      <c r="I103" s="532">
        <f t="shared" si="17"/>
        <v>0</v>
      </c>
      <c r="J103" s="533">
        <f t="shared" si="18"/>
        <v>0</v>
      </c>
      <c r="K103" s="534">
        <f t="shared" si="19"/>
        <v>0</v>
      </c>
      <c r="L103" s="551"/>
      <c r="M103" s="99"/>
      <c r="N103" s="99"/>
      <c r="O103" s="482"/>
      <c r="P103" s="482"/>
      <c r="Q103" s="482"/>
      <c r="R103" s="482"/>
      <c r="S103" s="482"/>
      <c r="T103" s="482"/>
      <c r="U103" s="482"/>
      <c r="V103" s="482"/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  <c r="AR103" s="482"/>
      <c r="AS103" s="482"/>
      <c r="AT103" s="482"/>
      <c r="AU103" s="482"/>
      <c r="AV103" s="482"/>
      <c r="AW103" s="482"/>
      <c r="AX103" s="482"/>
      <c r="AY103" s="482"/>
      <c r="AZ103" s="482"/>
      <c r="BA103" s="482"/>
      <c r="BB103" s="482"/>
      <c r="BC103" s="482"/>
      <c r="BD103" s="482"/>
      <c r="BE103" s="482"/>
      <c r="BF103" s="482"/>
      <c r="BG103" s="482"/>
      <c r="BH103" s="482"/>
      <c r="BI103" s="482"/>
      <c r="BJ103" s="482"/>
      <c r="BK103" s="482"/>
      <c r="BL103" s="482"/>
      <c r="BM103" s="482"/>
      <c r="BN103" s="482"/>
      <c r="BO103" s="482"/>
      <c r="BP103" s="482"/>
      <c r="BQ103" s="482"/>
      <c r="BR103" s="482"/>
      <c r="BS103" s="482"/>
      <c r="BT103" s="482"/>
      <c r="BU103" s="482"/>
      <c r="BV103" s="482"/>
      <c r="BW103" s="482"/>
      <c r="BX103" s="482"/>
      <c r="BY103" s="482"/>
      <c r="BZ103" s="482"/>
      <c r="CA103" s="482"/>
      <c r="CB103" s="482"/>
      <c r="CC103" s="482"/>
      <c r="CD103" s="482"/>
      <c r="CE103" s="482"/>
      <c r="CF103" s="482"/>
      <c r="CG103" s="482"/>
      <c r="CH103" s="482"/>
      <c r="CI103" s="482"/>
      <c r="CJ103" s="482"/>
      <c r="CK103" s="482"/>
      <c r="CL103" s="482"/>
      <c r="CM103" s="482"/>
      <c r="CN103" s="482"/>
      <c r="CO103" s="482"/>
      <c r="CP103" s="482"/>
      <c r="CQ103" s="482"/>
      <c r="CR103" s="482"/>
      <c r="CS103" s="482"/>
      <c r="CT103" s="482"/>
      <c r="CU103" s="482"/>
      <c r="CV103" s="482"/>
      <c r="CW103" s="482"/>
      <c r="CX103" s="482"/>
      <c r="CY103" s="482"/>
      <c r="CZ103" s="482"/>
      <c r="DA103" s="482"/>
      <c r="DB103" s="482"/>
      <c r="DC103" s="482"/>
      <c r="DD103" s="482"/>
      <c r="DE103" s="482"/>
      <c r="DF103" s="482"/>
      <c r="DG103" s="482"/>
      <c r="DH103" s="482"/>
      <c r="DI103" s="482"/>
      <c r="DJ103" s="482"/>
      <c r="DK103" s="482"/>
      <c r="DL103" s="482"/>
      <c r="DM103" s="482"/>
      <c r="DN103" s="482"/>
      <c r="DO103" s="482"/>
      <c r="DP103" s="482"/>
      <c r="DQ103" s="482"/>
      <c r="DR103" s="482"/>
      <c r="DS103" s="482"/>
      <c r="DT103" s="482"/>
      <c r="DU103" s="482"/>
      <c r="DV103" s="482"/>
      <c r="DW103" s="482"/>
      <c r="DX103" s="482"/>
      <c r="DY103" s="482"/>
      <c r="DZ103" s="482"/>
      <c r="EA103" s="482"/>
      <c r="EB103" s="482"/>
      <c r="EC103" s="482"/>
      <c r="ED103" s="482"/>
      <c r="EE103" s="482"/>
      <c r="EF103" s="482"/>
      <c r="EG103" s="482"/>
      <c r="EH103" s="482"/>
      <c r="EI103" s="482"/>
      <c r="EJ103" s="482"/>
      <c r="EK103" s="482"/>
      <c r="EL103" s="482"/>
      <c r="EM103" s="482"/>
      <c r="EN103" s="482"/>
      <c r="EO103" s="482"/>
      <c r="EP103" s="482"/>
      <c r="EQ103" s="482"/>
      <c r="ER103" s="482"/>
      <c r="ES103" s="482"/>
      <c r="ET103" s="482"/>
      <c r="EU103" s="482"/>
      <c r="EV103" s="482"/>
      <c r="EW103" s="482"/>
      <c r="EX103" s="482"/>
      <c r="EY103" s="482"/>
      <c r="EZ103" s="482"/>
      <c r="FA103" s="482"/>
      <c r="FB103" s="482"/>
      <c r="FC103" s="482"/>
      <c r="FD103" s="482"/>
      <c r="FE103" s="482"/>
      <c r="FF103" s="482"/>
      <c r="FG103" s="482"/>
      <c r="FH103" s="482"/>
      <c r="FI103" s="482"/>
      <c r="FJ103" s="482"/>
      <c r="FK103" s="482"/>
      <c r="FL103" s="482"/>
      <c r="FM103" s="482"/>
      <c r="FN103" s="482"/>
      <c r="FO103" s="482"/>
      <c r="FP103" s="482"/>
      <c r="FQ103" s="482"/>
      <c r="FR103" s="482"/>
    </row>
    <row r="104" spans="1:174" s="536" customFormat="1" ht="18" customHeight="1" x14ac:dyDescent="0.2">
      <c r="A104" s="472"/>
      <c r="B104" s="818"/>
      <c r="C104" s="515" t="s">
        <v>339</v>
      </c>
      <c r="D104" s="517" t="s">
        <v>340</v>
      </c>
      <c r="E104" s="517" t="s">
        <v>341</v>
      </c>
      <c r="F104" s="518">
        <v>1.81</v>
      </c>
      <c r="G104" s="519">
        <f t="shared" si="16"/>
        <v>1.9910000000000003</v>
      </c>
      <c r="H104" s="520">
        <v>10</v>
      </c>
      <c r="I104" s="521">
        <f t="shared" si="17"/>
        <v>0</v>
      </c>
      <c r="J104" s="522">
        <f t="shared" si="18"/>
        <v>0</v>
      </c>
      <c r="K104" s="523">
        <f t="shared" si="19"/>
        <v>0</v>
      </c>
      <c r="L104" s="552"/>
      <c r="M104" s="99"/>
      <c r="N104" s="99"/>
      <c r="O104" s="482"/>
      <c r="P104" s="482"/>
      <c r="Q104" s="482"/>
      <c r="R104" s="482"/>
      <c r="S104" s="482"/>
      <c r="T104" s="482"/>
      <c r="U104" s="482"/>
      <c r="V104" s="482"/>
      <c r="W104" s="482"/>
      <c r="X104" s="482"/>
      <c r="Y104" s="482"/>
      <c r="Z104" s="482"/>
      <c r="AA104" s="482"/>
      <c r="AB104" s="482"/>
      <c r="AC104" s="482"/>
      <c r="AD104" s="482"/>
      <c r="AE104" s="482"/>
      <c r="AF104" s="482"/>
      <c r="AG104" s="482"/>
      <c r="AH104" s="482"/>
      <c r="AI104" s="482"/>
      <c r="AJ104" s="482"/>
      <c r="AK104" s="482"/>
      <c r="AL104" s="482"/>
      <c r="AM104" s="482"/>
      <c r="AN104" s="482"/>
      <c r="AO104" s="482"/>
      <c r="AP104" s="482"/>
      <c r="AQ104" s="482"/>
      <c r="AR104" s="482"/>
      <c r="AS104" s="482"/>
      <c r="AT104" s="482"/>
      <c r="AU104" s="482"/>
      <c r="AV104" s="482"/>
      <c r="AW104" s="482"/>
      <c r="AX104" s="482"/>
      <c r="AY104" s="482"/>
      <c r="AZ104" s="482"/>
      <c r="BA104" s="482"/>
      <c r="BB104" s="482"/>
      <c r="BC104" s="482"/>
      <c r="BD104" s="482"/>
      <c r="BE104" s="482"/>
      <c r="BF104" s="482"/>
      <c r="BG104" s="482"/>
      <c r="BH104" s="482"/>
      <c r="BI104" s="482"/>
      <c r="BJ104" s="482"/>
      <c r="BK104" s="482"/>
      <c r="BL104" s="482"/>
      <c r="BM104" s="482"/>
      <c r="BN104" s="482"/>
      <c r="BO104" s="482"/>
      <c r="BP104" s="482"/>
      <c r="BQ104" s="482"/>
      <c r="BR104" s="482"/>
      <c r="BS104" s="482"/>
      <c r="BT104" s="482"/>
      <c r="BU104" s="482"/>
      <c r="BV104" s="482"/>
      <c r="BW104" s="482"/>
      <c r="BX104" s="482"/>
      <c r="BY104" s="482"/>
      <c r="BZ104" s="482"/>
      <c r="CA104" s="482"/>
      <c r="CB104" s="482"/>
      <c r="CC104" s="482"/>
      <c r="CD104" s="482"/>
      <c r="CE104" s="482"/>
      <c r="CF104" s="482"/>
      <c r="CG104" s="482"/>
      <c r="CH104" s="482"/>
      <c r="CI104" s="482"/>
      <c r="CJ104" s="482"/>
      <c r="CK104" s="482"/>
      <c r="CL104" s="482"/>
      <c r="CM104" s="482"/>
      <c r="CN104" s="482"/>
      <c r="CO104" s="482"/>
      <c r="CP104" s="482"/>
      <c r="CQ104" s="482"/>
      <c r="CR104" s="482"/>
      <c r="CS104" s="482"/>
      <c r="CT104" s="482"/>
      <c r="CU104" s="482"/>
      <c r="CV104" s="482"/>
      <c r="CW104" s="482"/>
      <c r="CX104" s="482"/>
      <c r="CY104" s="482"/>
      <c r="CZ104" s="482"/>
      <c r="DA104" s="482"/>
      <c r="DB104" s="482"/>
      <c r="DC104" s="482"/>
      <c r="DD104" s="482"/>
      <c r="DE104" s="482"/>
      <c r="DF104" s="482"/>
      <c r="DG104" s="482"/>
      <c r="DH104" s="482"/>
      <c r="DI104" s="482"/>
      <c r="DJ104" s="482"/>
      <c r="DK104" s="482"/>
      <c r="DL104" s="482"/>
      <c r="DM104" s="482"/>
      <c r="DN104" s="482"/>
      <c r="DO104" s="482"/>
      <c r="DP104" s="482"/>
      <c r="DQ104" s="482"/>
      <c r="DR104" s="482"/>
      <c r="DS104" s="482"/>
      <c r="DT104" s="482"/>
      <c r="DU104" s="482"/>
      <c r="DV104" s="482"/>
      <c r="DW104" s="482"/>
      <c r="DX104" s="482"/>
      <c r="DY104" s="482"/>
      <c r="DZ104" s="482"/>
      <c r="EA104" s="482"/>
      <c r="EB104" s="482"/>
      <c r="EC104" s="482"/>
      <c r="ED104" s="482"/>
      <c r="EE104" s="482"/>
      <c r="EF104" s="482"/>
      <c r="EG104" s="482"/>
      <c r="EH104" s="482"/>
      <c r="EI104" s="482"/>
      <c r="EJ104" s="482"/>
      <c r="EK104" s="482"/>
      <c r="EL104" s="482"/>
      <c r="EM104" s="482"/>
      <c r="EN104" s="482"/>
      <c r="EO104" s="482"/>
      <c r="EP104" s="482"/>
      <c r="EQ104" s="482"/>
      <c r="ER104" s="482"/>
      <c r="ES104" s="482"/>
      <c r="ET104" s="482"/>
      <c r="EU104" s="482"/>
      <c r="EV104" s="482"/>
      <c r="EW104" s="482"/>
      <c r="EX104" s="482"/>
      <c r="EY104" s="482"/>
      <c r="EZ104" s="482"/>
      <c r="FA104" s="482"/>
      <c r="FB104" s="482"/>
      <c r="FC104" s="482"/>
      <c r="FD104" s="482"/>
      <c r="FE104" s="482"/>
      <c r="FF104" s="482"/>
      <c r="FG104" s="482"/>
      <c r="FH104" s="482"/>
      <c r="FI104" s="482"/>
      <c r="FJ104" s="482"/>
      <c r="FK104" s="482"/>
      <c r="FL104" s="482"/>
      <c r="FM104" s="482"/>
      <c r="FN104" s="482"/>
      <c r="FO104" s="482"/>
      <c r="FP104" s="482"/>
      <c r="FQ104" s="482"/>
      <c r="FR104" s="482"/>
    </row>
    <row r="105" spans="1:174" s="536" customFormat="1" ht="18" customHeight="1" x14ac:dyDescent="0.2">
      <c r="A105" s="472"/>
      <c r="B105" s="818"/>
      <c r="C105" s="550" t="s">
        <v>342</v>
      </c>
      <c r="D105" s="554" t="s">
        <v>343</v>
      </c>
      <c r="E105" s="528" t="s">
        <v>344</v>
      </c>
      <c r="F105" s="529">
        <v>4</v>
      </c>
      <c r="G105" s="530">
        <f t="shared" si="16"/>
        <v>4.4000000000000004</v>
      </c>
      <c r="H105" s="531">
        <v>10</v>
      </c>
      <c r="I105" s="532">
        <f t="shared" si="17"/>
        <v>0</v>
      </c>
      <c r="J105" s="533">
        <f t="shared" si="18"/>
        <v>0</v>
      </c>
      <c r="K105" s="534">
        <f t="shared" si="19"/>
        <v>0</v>
      </c>
      <c r="L105" s="551"/>
      <c r="M105" s="99"/>
      <c r="N105" s="99"/>
      <c r="O105" s="482"/>
      <c r="P105" s="482"/>
      <c r="Q105" s="482"/>
      <c r="R105" s="482"/>
      <c r="S105" s="482"/>
      <c r="T105" s="482"/>
      <c r="U105" s="482"/>
      <c r="V105" s="482"/>
      <c r="W105" s="482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2"/>
      <c r="AK105" s="482"/>
      <c r="AL105" s="482"/>
      <c r="AM105" s="482"/>
      <c r="AN105" s="482"/>
      <c r="AO105" s="482"/>
      <c r="AP105" s="482"/>
      <c r="AQ105" s="482"/>
      <c r="AR105" s="482"/>
      <c r="AS105" s="482"/>
      <c r="AT105" s="482"/>
      <c r="AU105" s="482"/>
      <c r="AV105" s="482"/>
      <c r="AW105" s="482"/>
      <c r="AX105" s="482"/>
      <c r="AY105" s="482"/>
      <c r="AZ105" s="482"/>
      <c r="BA105" s="482"/>
      <c r="BB105" s="482"/>
      <c r="BC105" s="482"/>
      <c r="BD105" s="482"/>
      <c r="BE105" s="482"/>
      <c r="BF105" s="482"/>
      <c r="BG105" s="482"/>
      <c r="BH105" s="482"/>
      <c r="BI105" s="482"/>
      <c r="BJ105" s="482"/>
      <c r="BK105" s="482"/>
      <c r="BL105" s="482"/>
      <c r="BM105" s="482"/>
      <c r="BN105" s="482"/>
      <c r="BO105" s="482"/>
      <c r="BP105" s="482"/>
      <c r="BQ105" s="482"/>
      <c r="BR105" s="482"/>
      <c r="BS105" s="482"/>
      <c r="BT105" s="482"/>
      <c r="BU105" s="482"/>
      <c r="BV105" s="482"/>
      <c r="BW105" s="482"/>
      <c r="BX105" s="482"/>
      <c r="BY105" s="482"/>
      <c r="BZ105" s="482"/>
      <c r="CA105" s="482"/>
      <c r="CB105" s="482"/>
      <c r="CC105" s="482"/>
      <c r="CD105" s="482"/>
      <c r="CE105" s="482"/>
      <c r="CF105" s="482"/>
      <c r="CG105" s="482"/>
      <c r="CH105" s="482"/>
      <c r="CI105" s="482"/>
      <c r="CJ105" s="482"/>
      <c r="CK105" s="482"/>
      <c r="CL105" s="482"/>
      <c r="CM105" s="482"/>
      <c r="CN105" s="482"/>
      <c r="CO105" s="482"/>
      <c r="CP105" s="482"/>
      <c r="CQ105" s="482"/>
      <c r="CR105" s="482"/>
      <c r="CS105" s="482"/>
      <c r="CT105" s="482"/>
      <c r="CU105" s="482"/>
      <c r="CV105" s="482"/>
      <c r="CW105" s="482"/>
      <c r="CX105" s="482"/>
      <c r="CY105" s="482"/>
      <c r="CZ105" s="482"/>
      <c r="DA105" s="482"/>
      <c r="DB105" s="482"/>
      <c r="DC105" s="482"/>
      <c r="DD105" s="482"/>
      <c r="DE105" s="482"/>
      <c r="DF105" s="482"/>
      <c r="DG105" s="482"/>
      <c r="DH105" s="482"/>
      <c r="DI105" s="482"/>
      <c r="DJ105" s="482"/>
      <c r="DK105" s="482"/>
      <c r="DL105" s="482"/>
      <c r="DM105" s="482"/>
      <c r="DN105" s="482"/>
      <c r="DO105" s="482"/>
      <c r="DP105" s="482"/>
      <c r="DQ105" s="482"/>
      <c r="DR105" s="482"/>
      <c r="DS105" s="482"/>
      <c r="DT105" s="482"/>
      <c r="DU105" s="482"/>
      <c r="DV105" s="482"/>
      <c r="DW105" s="482"/>
      <c r="DX105" s="482"/>
      <c r="DY105" s="482"/>
      <c r="DZ105" s="482"/>
      <c r="EA105" s="482"/>
      <c r="EB105" s="482"/>
      <c r="EC105" s="482"/>
      <c r="ED105" s="482"/>
      <c r="EE105" s="482"/>
      <c r="EF105" s="482"/>
      <c r="EG105" s="482"/>
      <c r="EH105" s="482"/>
      <c r="EI105" s="482"/>
      <c r="EJ105" s="482"/>
      <c r="EK105" s="482"/>
      <c r="EL105" s="482"/>
      <c r="EM105" s="482"/>
      <c r="EN105" s="482"/>
      <c r="EO105" s="482"/>
      <c r="EP105" s="482"/>
      <c r="EQ105" s="482"/>
      <c r="ER105" s="482"/>
      <c r="ES105" s="482"/>
      <c r="ET105" s="482"/>
      <c r="EU105" s="482"/>
      <c r="EV105" s="482"/>
      <c r="EW105" s="482"/>
      <c r="EX105" s="482"/>
      <c r="EY105" s="482"/>
      <c r="EZ105" s="482"/>
      <c r="FA105" s="482"/>
      <c r="FB105" s="482"/>
      <c r="FC105" s="482"/>
      <c r="FD105" s="482"/>
      <c r="FE105" s="482"/>
      <c r="FF105" s="482"/>
      <c r="FG105" s="482"/>
      <c r="FH105" s="482"/>
      <c r="FI105" s="482"/>
      <c r="FJ105" s="482"/>
      <c r="FK105" s="482"/>
      <c r="FL105" s="482"/>
      <c r="FM105" s="482"/>
      <c r="FN105" s="482"/>
      <c r="FO105" s="482"/>
      <c r="FP105" s="482"/>
      <c r="FQ105" s="482"/>
      <c r="FR105" s="482"/>
    </row>
    <row r="106" spans="1:174" s="536" customFormat="1" ht="18" customHeight="1" x14ac:dyDescent="0.2">
      <c r="A106" s="472"/>
      <c r="B106" s="818"/>
      <c r="C106" s="515"/>
      <c r="D106" s="517"/>
      <c r="E106" s="517"/>
      <c r="F106" s="518"/>
      <c r="G106" s="519">
        <f t="shared" si="16"/>
        <v>0</v>
      </c>
      <c r="H106" s="520">
        <v>10</v>
      </c>
      <c r="I106" s="521">
        <f t="shared" si="17"/>
        <v>0</v>
      </c>
      <c r="J106" s="522">
        <f t="shared" si="18"/>
        <v>0</v>
      </c>
      <c r="K106" s="523">
        <f t="shared" si="19"/>
        <v>0</v>
      </c>
      <c r="L106" s="552"/>
      <c r="M106" s="99"/>
      <c r="N106" s="99"/>
      <c r="O106" s="482"/>
      <c r="P106" s="482"/>
      <c r="Q106" s="482"/>
      <c r="R106" s="482"/>
      <c r="S106" s="482"/>
      <c r="T106" s="482"/>
      <c r="U106" s="482"/>
      <c r="V106" s="482"/>
      <c r="W106" s="482"/>
      <c r="X106" s="482"/>
      <c r="Y106" s="482"/>
      <c r="Z106" s="482"/>
      <c r="AA106" s="482"/>
      <c r="AB106" s="482"/>
      <c r="AC106" s="482"/>
      <c r="AD106" s="482"/>
      <c r="AE106" s="482"/>
      <c r="AF106" s="482"/>
      <c r="AG106" s="482"/>
      <c r="AH106" s="482"/>
      <c r="AI106" s="482"/>
      <c r="AJ106" s="482"/>
      <c r="AK106" s="482"/>
      <c r="AL106" s="482"/>
      <c r="AM106" s="482"/>
      <c r="AN106" s="482"/>
      <c r="AO106" s="482"/>
      <c r="AP106" s="482"/>
      <c r="AQ106" s="482"/>
      <c r="AR106" s="482"/>
      <c r="AS106" s="482"/>
      <c r="AT106" s="482"/>
      <c r="AU106" s="482"/>
      <c r="AV106" s="482"/>
      <c r="AW106" s="482"/>
      <c r="AX106" s="482"/>
      <c r="AY106" s="482"/>
      <c r="AZ106" s="482"/>
      <c r="BA106" s="482"/>
      <c r="BB106" s="482"/>
      <c r="BC106" s="482"/>
      <c r="BD106" s="482"/>
      <c r="BE106" s="482"/>
      <c r="BF106" s="482"/>
      <c r="BG106" s="482"/>
      <c r="BH106" s="482"/>
      <c r="BI106" s="482"/>
      <c r="BJ106" s="482"/>
      <c r="BK106" s="482"/>
      <c r="BL106" s="482"/>
      <c r="BM106" s="482"/>
      <c r="BN106" s="482"/>
      <c r="BO106" s="482"/>
      <c r="BP106" s="482"/>
      <c r="BQ106" s="482"/>
      <c r="BR106" s="482"/>
      <c r="BS106" s="482"/>
      <c r="BT106" s="482"/>
      <c r="BU106" s="482"/>
      <c r="BV106" s="482"/>
      <c r="BW106" s="482"/>
      <c r="BX106" s="482"/>
      <c r="BY106" s="482"/>
      <c r="BZ106" s="482"/>
      <c r="CA106" s="482"/>
      <c r="CB106" s="482"/>
      <c r="CC106" s="482"/>
      <c r="CD106" s="482"/>
      <c r="CE106" s="482"/>
      <c r="CF106" s="482"/>
      <c r="CG106" s="482"/>
      <c r="CH106" s="482"/>
      <c r="CI106" s="482"/>
      <c r="CJ106" s="482"/>
      <c r="CK106" s="482"/>
      <c r="CL106" s="482"/>
      <c r="CM106" s="482"/>
      <c r="CN106" s="482"/>
      <c r="CO106" s="482"/>
      <c r="CP106" s="482"/>
      <c r="CQ106" s="482"/>
      <c r="CR106" s="482"/>
      <c r="CS106" s="482"/>
      <c r="CT106" s="482"/>
      <c r="CU106" s="482"/>
      <c r="CV106" s="482"/>
      <c r="CW106" s="482"/>
      <c r="CX106" s="482"/>
      <c r="CY106" s="482"/>
      <c r="CZ106" s="482"/>
      <c r="DA106" s="482"/>
      <c r="DB106" s="482"/>
      <c r="DC106" s="482"/>
      <c r="DD106" s="482"/>
      <c r="DE106" s="482"/>
      <c r="DF106" s="482"/>
      <c r="DG106" s="482"/>
      <c r="DH106" s="482"/>
      <c r="DI106" s="482"/>
      <c r="DJ106" s="482"/>
      <c r="DK106" s="482"/>
      <c r="DL106" s="482"/>
      <c r="DM106" s="482"/>
      <c r="DN106" s="482"/>
      <c r="DO106" s="482"/>
      <c r="DP106" s="482"/>
      <c r="DQ106" s="482"/>
      <c r="DR106" s="482"/>
      <c r="DS106" s="482"/>
      <c r="DT106" s="482"/>
      <c r="DU106" s="482"/>
      <c r="DV106" s="482"/>
      <c r="DW106" s="482"/>
      <c r="DX106" s="482"/>
      <c r="DY106" s="482"/>
      <c r="DZ106" s="482"/>
      <c r="EA106" s="482"/>
      <c r="EB106" s="482"/>
      <c r="EC106" s="482"/>
      <c r="ED106" s="482"/>
      <c r="EE106" s="482"/>
      <c r="EF106" s="482"/>
      <c r="EG106" s="482"/>
      <c r="EH106" s="482"/>
      <c r="EI106" s="482"/>
      <c r="EJ106" s="482"/>
      <c r="EK106" s="482"/>
      <c r="EL106" s="482"/>
      <c r="EM106" s="482"/>
      <c r="EN106" s="482"/>
      <c r="EO106" s="482"/>
      <c r="EP106" s="482"/>
      <c r="EQ106" s="482"/>
      <c r="ER106" s="482"/>
      <c r="ES106" s="482"/>
      <c r="ET106" s="482"/>
      <c r="EU106" s="482"/>
      <c r="EV106" s="482"/>
      <c r="EW106" s="482"/>
      <c r="EX106" s="482"/>
      <c r="EY106" s="482"/>
      <c r="EZ106" s="482"/>
      <c r="FA106" s="482"/>
      <c r="FB106" s="482"/>
      <c r="FC106" s="482"/>
      <c r="FD106" s="482"/>
      <c r="FE106" s="482"/>
      <c r="FF106" s="482"/>
      <c r="FG106" s="482"/>
      <c r="FH106" s="482"/>
      <c r="FI106" s="482"/>
      <c r="FJ106" s="482"/>
      <c r="FK106" s="482"/>
      <c r="FL106" s="482"/>
      <c r="FM106" s="482"/>
      <c r="FN106" s="482"/>
      <c r="FO106" s="482"/>
      <c r="FP106" s="482"/>
      <c r="FQ106" s="482"/>
      <c r="FR106" s="482"/>
    </row>
    <row r="107" spans="1:174" s="536" customFormat="1" ht="18" customHeight="1" x14ac:dyDescent="0.2">
      <c r="A107" s="472"/>
      <c r="B107" s="818"/>
      <c r="C107" s="526"/>
      <c r="D107" s="528"/>
      <c r="E107" s="528"/>
      <c r="F107" s="529"/>
      <c r="G107" s="530">
        <f t="shared" si="16"/>
        <v>0</v>
      </c>
      <c r="H107" s="531">
        <v>10</v>
      </c>
      <c r="I107" s="532">
        <f t="shared" si="17"/>
        <v>0</v>
      </c>
      <c r="J107" s="533">
        <f t="shared" si="18"/>
        <v>0</v>
      </c>
      <c r="K107" s="534">
        <f t="shared" si="19"/>
        <v>0</v>
      </c>
      <c r="L107" s="551"/>
      <c r="M107" s="99"/>
      <c r="N107" s="99"/>
      <c r="O107" s="482"/>
      <c r="P107" s="482"/>
      <c r="Q107" s="482"/>
      <c r="R107" s="482"/>
      <c r="S107" s="482"/>
      <c r="T107" s="482"/>
      <c r="U107" s="482"/>
      <c r="V107" s="482"/>
      <c r="W107" s="482"/>
      <c r="X107" s="482"/>
      <c r="Y107" s="482"/>
      <c r="Z107" s="482"/>
      <c r="AA107" s="482"/>
      <c r="AB107" s="482"/>
      <c r="AC107" s="482"/>
      <c r="AD107" s="482"/>
      <c r="AE107" s="482"/>
      <c r="AF107" s="482"/>
      <c r="AG107" s="482"/>
      <c r="AH107" s="482"/>
      <c r="AI107" s="482"/>
      <c r="AJ107" s="482"/>
      <c r="AK107" s="482"/>
      <c r="AL107" s="482"/>
      <c r="AM107" s="482"/>
      <c r="AN107" s="482"/>
      <c r="AO107" s="482"/>
      <c r="AP107" s="482"/>
      <c r="AQ107" s="482"/>
      <c r="AR107" s="482"/>
      <c r="AS107" s="482"/>
      <c r="AT107" s="482"/>
      <c r="AU107" s="482"/>
      <c r="AV107" s="482"/>
      <c r="AW107" s="482"/>
      <c r="AX107" s="482"/>
      <c r="AY107" s="482"/>
      <c r="AZ107" s="482"/>
      <c r="BA107" s="482"/>
      <c r="BB107" s="482"/>
      <c r="BC107" s="482"/>
      <c r="BD107" s="482"/>
      <c r="BE107" s="482"/>
      <c r="BF107" s="482"/>
      <c r="BG107" s="482"/>
      <c r="BH107" s="482"/>
      <c r="BI107" s="482"/>
      <c r="BJ107" s="482"/>
      <c r="BK107" s="482"/>
      <c r="BL107" s="482"/>
      <c r="BM107" s="482"/>
      <c r="BN107" s="482"/>
      <c r="BO107" s="482"/>
      <c r="BP107" s="482"/>
      <c r="BQ107" s="482"/>
      <c r="BR107" s="482"/>
      <c r="BS107" s="482"/>
      <c r="BT107" s="482"/>
      <c r="BU107" s="482"/>
      <c r="BV107" s="482"/>
      <c r="BW107" s="482"/>
      <c r="BX107" s="482"/>
      <c r="BY107" s="482"/>
      <c r="BZ107" s="482"/>
      <c r="CA107" s="482"/>
      <c r="CB107" s="482"/>
      <c r="CC107" s="482"/>
      <c r="CD107" s="482"/>
      <c r="CE107" s="482"/>
      <c r="CF107" s="482"/>
      <c r="CG107" s="482"/>
      <c r="CH107" s="482"/>
      <c r="CI107" s="482"/>
      <c r="CJ107" s="482"/>
      <c r="CK107" s="482"/>
      <c r="CL107" s="482"/>
      <c r="CM107" s="482"/>
      <c r="CN107" s="482"/>
      <c r="CO107" s="482"/>
      <c r="CP107" s="482"/>
      <c r="CQ107" s="482"/>
      <c r="CR107" s="482"/>
      <c r="CS107" s="482"/>
      <c r="CT107" s="482"/>
      <c r="CU107" s="482"/>
      <c r="CV107" s="482"/>
      <c r="CW107" s="482"/>
      <c r="CX107" s="482"/>
      <c r="CY107" s="482"/>
      <c r="CZ107" s="482"/>
      <c r="DA107" s="482"/>
      <c r="DB107" s="482"/>
      <c r="DC107" s="482"/>
      <c r="DD107" s="482"/>
      <c r="DE107" s="482"/>
      <c r="DF107" s="482"/>
      <c r="DG107" s="482"/>
      <c r="DH107" s="482"/>
      <c r="DI107" s="482"/>
      <c r="DJ107" s="482"/>
      <c r="DK107" s="482"/>
      <c r="DL107" s="482"/>
      <c r="DM107" s="482"/>
      <c r="DN107" s="482"/>
      <c r="DO107" s="482"/>
      <c r="DP107" s="482"/>
      <c r="DQ107" s="482"/>
      <c r="DR107" s="482"/>
      <c r="DS107" s="482"/>
      <c r="DT107" s="482"/>
      <c r="DU107" s="482"/>
      <c r="DV107" s="482"/>
      <c r="DW107" s="482"/>
      <c r="DX107" s="482"/>
      <c r="DY107" s="482"/>
      <c r="DZ107" s="482"/>
      <c r="EA107" s="482"/>
      <c r="EB107" s="482"/>
      <c r="EC107" s="482"/>
      <c r="ED107" s="482"/>
      <c r="EE107" s="482"/>
      <c r="EF107" s="482"/>
      <c r="EG107" s="482"/>
      <c r="EH107" s="482"/>
      <c r="EI107" s="482"/>
      <c r="EJ107" s="482"/>
      <c r="EK107" s="482"/>
      <c r="EL107" s="482"/>
      <c r="EM107" s="482"/>
      <c r="EN107" s="482"/>
      <c r="EO107" s="482"/>
      <c r="EP107" s="482"/>
      <c r="EQ107" s="482"/>
      <c r="ER107" s="482"/>
      <c r="ES107" s="482"/>
      <c r="ET107" s="482"/>
      <c r="EU107" s="482"/>
      <c r="EV107" s="482"/>
      <c r="EW107" s="482"/>
      <c r="EX107" s="482"/>
      <c r="EY107" s="482"/>
      <c r="EZ107" s="482"/>
      <c r="FA107" s="482"/>
      <c r="FB107" s="482"/>
      <c r="FC107" s="482"/>
      <c r="FD107" s="482"/>
      <c r="FE107" s="482"/>
      <c r="FF107" s="482"/>
      <c r="FG107" s="482"/>
      <c r="FH107" s="482"/>
      <c r="FI107" s="482"/>
      <c r="FJ107" s="482"/>
      <c r="FK107" s="482"/>
      <c r="FL107" s="482"/>
      <c r="FM107" s="482"/>
      <c r="FN107" s="482"/>
      <c r="FO107" s="482"/>
      <c r="FP107" s="482"/>
      <c r="FQ107" s="482"/>
      <c r="FR107" s="482"/>
    </row>
    <row r="108" spans="1:174" s="536" customFormat="1" ht="18" customHeight="1" x14ac:dyDescent="0.2">
      <c r="A108" s="472"/>
      <c r="B108" s="818"/>
      <c r="C108" s="515"/>
      <c r="D108" s="517"/>
      <c r="E108" s="517"/>
      <c r="F108" s="518"/>
      <c r="G108" s="519">
        <f t="shared" si="16"/>
        <v>0</v>
      </c>
      <c r="H108" s="520">
        <v>10</v>
      </c>
      <c r="I108" s="521">
        <f t="shared" si="17"/>
        <v>0</v>
      </c>
      <c r="J108" s="522">
        <f t="shared" si="18"/>
        <v>0</v>
      </c>
      <c r="K108" s="523">
        <f t="shared" si="19"/>
        <v>0</v>
      </c>
      <c r="L108" s="524"/>
      <c r="M108" s="99"/>
      <c r="N108" s="99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2"/>
      <c r="AE108" s="482"/>
      <c r="AF108" s="482"/>
      <c r="AG108" s="482"/>
      <c r="AH108" s="482"/>
      <c r="AI108" s="482"/>
      <c r="AJ108" s="482"/>
      <c r="AK108" s="482"/>
      <c r="AL108" s="482"/>
      <c r="AM108" s="482"/>
      <c r="AN108" s="482"/>
      <c r="AO108" s="482"/>
      <c r="AP108" s="482"/>
      <c r="AQ108" s="482"/>
      <c r="AR108" s="482"/>
      <c r="AS108" s="482"/>
      <c r="AT108" s="482"/>
      <c r="AU108" s="482"/>
      <c r="AV108" s="482"/>
      <c r="AW108" s="482"/>
      <c r="AX108" s="482"/>
      <c r="AY108" s="482"/>
      <c r="AZ108" s="482"/>
      <c r="BA108" s="482"/>
      <c r="BB108" s="482"/>
      <c r="BC108" s="482"/>
      <c r="BD108" s="482"/>
      <c r="BE108" s="482"/>
      <c r="BF108" s="482"/>
      <c r="BG108" s="482"/>
      <c r="BH108" s="482"/>
      <c r="BI108" s="482"/>
      <c r="BJ108" s="482"/>
      <c r="BK108" s="482"/>
      <c r="BL108" s="482"/>
      <c r="BM108" s="482"/>
      <c r="BN108" s="482"/>
      <c r="BO108" s="482"/>
      <c r="BP108" s="482"/>
      <c r="BQ108" s="482"/>
      <c r="BR108" s="482"/>
      <c r="BS108" s="482"/>
      <c r="BT108" s="482"/>
      <c r="BU108" s="482"/>
      <c r="BV108" s="482"/>
      <c r="BW108" s="482"/>
      <c r="BX108" s="482"/>
      <c r="BY108" s="482"/>
      <c r="BZ108" s="482"/>
      <c r="CA108" s="482"/>
      <c r="CB108" s="482"/>
      <c r="CC108" s="482"/>
      <c r="CD108" s="482"/>
      <c r="CE108" s="482"/>
      <c r="CF108" s="482"/>
      <c r="CG108" s="482"/>
      <c r="CH108" s="482"/>
      <c r="CI108" s="482"/>
      <c r="CJ108" s="482"/>
      <c r="CK108" s="482"/>
      <c r="CL108" s="482"/>
      <c r="CM108" s="482"/>
      <c r="CN108" s="482"/>
      <c r="CO108" s="482"/>
      <c r="CP108" s="482"/>
      <c r="CQ108" s="482"/>
      <c r="CR108" s="482"/>
      <c r="CS108" s="482"/>
      <c r="CT108" s="482"/>
      <c r="CU108" s="482"/>
      <c r="CV108" s="482"/>
      <c r="CW108" s="482"/>
      <c r="CX108" s="482"/>
      <c r="CY108" s="482"/>
      <c r="CZ108" s="482"/>
      <c r="DA108" s="482"/>
      <c r="DB108" s="482"/>
      <c r="DC108" s="482"/>
      <c r="DD108" s="482"/>
      <c r="DE108" s="482"/>
      <c r="DF108" s="482"/>
      <c r="DG108" s="482"/>
      <c r="DH108" s="482"/>
      <c r="DI108" s="482"/>
      <c r="DJ108" s="482"/>
      <c r="DK108" s="482"/>
      <c r="DL108" s="482"/>
      <c r="DM108" s="482"/>
      <c r="DN108" s="482"/>
      <c r="DO108" s="482"/>
      <c r="DP108" s="482"/>
      <c r="DQ108" s="482"/>
      <c r="DR108" s="482"/>
      <c r="DS108" s="482"/>
      <c r="DT108" s="482"/>
      <c r="DU108" s="482"/>
      <c r="DV108" s="482"/>
      <c r="DW108" s="482"/>
      <c r="DX108" s="482"/>
      <c r="DY108" s="482"/>
      <c r="DZ108" s="482"/>
      <c r="EA108" s="482"/>
      <c r="EB108" s="482"/>
      <c r="EC108" s="482"/>
      <c r="ED108" s="482"/>
      <c r="EE108" s="482"/>
      <c r="EF108" s="482"/>
      <c r="EG108" s="482"/>
      <c r="EH108" s="482"/>
      <c r="EI108" s="482"/>
      <c r="EJ108" s="482"/>
      <c r="EK108" s="482"/>
      <c r="EL108" s="482"/>
      <c r="EM108" s="482"/>
      <c r="EN108" s="482"/>
      <c r="EO108" s="482"/>
      <c r="EP108" s="482"/>
      <c r="EQ108" s="482"/>
      <c r="ER108" s="482"/>
      <c r="ES108" s="482"/>
      <c r="ET108" s="482"/>
      <c r="EU108" s="482"/>
      <c r="EV108" s="482"/>
      <c r="EW108" s="482"/>
      <c r="EX108" s="482"/>
      <c r="EY108" s="482"/>
      <c r="EZ108" s="482"/>
      <c r="FA108" s="482"/>
      <c r="FB108" s="482"/>
      <c r="FC108" s="482"/>
      <c r="FD108" s="482"/>
      <c r="FE108" s="482"/>
      <c r="FF108" s="482"/>
      <c r="FG108" s="482"/>
      <c r="FH108" s="482"/>
      <c r="FI108" s="482"/>
      <c r="FJ108" s="482"/>
      <c r="FK108" s="482"/>
      <c r="FL108" s="482"/>
      <c r="FM108" s="482"/>
      <c r="FN108" s="482"/>
      <c r="FO108" s="482"/>
      <c r="FP108" s="482"/>
      <c r="FQ108" s="482"/>
      <c r="FR108" s="482"/>
    </row>
    <row r="109" spans="1:174" s="536" customFormat="1" ht="18" customHeight="1" x14ac:dyDescent="0.2">
      <c r="A109" s="472"/>
      <c r="B109" s="818"/>
      <c r="C109" s="528"/>
      <c r="D109" s="527"/>
      <c r="E109" s="528"/>
      <c r="F109" s="529"/>
      <c r="G109" s="530">
        <f t="shared" si="16"/>
        <v>0</v>
      </c>
      <c r="H109" s="531">
        <v>10</v>
      </c>
      <c r="I109" s="532">
        <f t="shared" si="17"/>
        <v>0</v>
      </c>
      <c r="J109" s="533">
        <f t="shared" si="18"/>
        <v>0</v>
      </c>
      <c r="K109" s="534">
        <f t="shared" si="19"/>
        <v>0</v>
      </c>
      <c r="L109" s="535"/>
      <c r="M109" s="99"/>
      <c r="N109" s="99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2"/>
      <c r="AQ109" s="482"/>
      <c r="AR109" s="482"/>
      <c r="AS109" s="482"/>
      <c r="AT109" s="482"/>
      <c r="AU109" s="482"/>
      <c r="AV109" s="482"/>
      <c r="AW109" s="482"/>
      <c r="AX109" s="482"/>
      <c r="AY109" s="482"/>
      <c r="AZ109" s="482"/>
      <c r="BA109" s="482"/>
      <c r="BB109" s="482"/>
      <c r="BC109" s="482"/>
      <c r="BD109" s="482"/>
      <c r="BE109" s="482"/>
      <c r="BF109" s="482"/>
      <c r="BG109" s="482"/>
      <c r="BH109" s="482"/>
      <c r="BI109" s="482"/>
      <c r="BJ109" s="482"/>
      <c r="BK109" s="482"/>
      <c r="BL109" s="482"/>
      <c r="BM109" s="482"/>
      <c r="BN109" s="482"/>
      <c r="BO109" s="482"/>
      <c r="BP109" s="482"/>
      <c r="BQ109" s="482"/>
      <c r="BR109" s="482"/>
      <c r="BS109" s="482"/>
      <c r="BT109" s="482"/>
      <c r="BU109" s="482"/>
      <c r="BV109" s="482"/>
      <c r="BW109" s="482"/>
      <c r="BX109" s="482"/>
      <c r="BY109" s="482"/>
      <c r="BZ109" s="482"/>
      <c r="CA109" s="482"/>
      <c r="CB109" s="482"/>
      <c r="CC109" s="482"/>
      <c r="CD109" s="482"/>
      <c r="CE109" s="482"/>
      <c r="CF109" s="482"/>
      <c r="CG109" s="482"/>
      <c r="CH109" s="482"/>
      <c r="CI109" s="482"/>
      <c r="CJ109" s="482"/>
      <c r="CK109" s="482"/>
      <c r="CL109" s="482"/>
      <c r="CM109" s="482"/>
      <c r="CN109" s="482"/>
      <c r="CO109" s="482"/>
      <c r="CP109" s="482"/>
      <c r="CQ109" s="482"/>
      <c r="CR109" s="482"/>
      <c r="CS109" s="482"/>
      <c r="CT109" s="482"/>
      <c r="CU109" s="482"/>
      <c r="CV109" s="482"/>
      <c r="CW109" s="482"/>
      <c r="CX109" s="482"/>
      <c r="CY109" s="482"/>
      <c r="CZ109" s="482"/>
      <c r="DA109" s="482"/>
      <c r="DB109" s="482"/>
      <c r="DC109" s="482"/>
      <c r="DD109" s="482"/>
      <c r="DE109" s="482"/>
      <c r="DF109" s="482"/>
      <c r="DG109" s="482"/>
      <c r="DH109" s="482"/>
      <c r="DI109" s="482"/>
      <c r="DJ109" s="482"/>
      <c r="DK109" s="482"/>
      <c r="DL109" s="482"/>
      <c r="DM109" s="482"/>
      <c r="DN109" s="482"/>
      <c r="DO109" s="482"/>
      <c r="DP109" s="482"/>
      <c r="DQ109" s="482"/>
      <c r="DR109" s="482"/>
      <c r="DS109" s="482"/>
      <c r="DT109" s="482"/>
      <c r="DU109" s="482"/>
      <c r="DV109" s="482"/>
      <c r="DW109" s="482"/>
      <c r="DX109" s="482"/>
      <c r="DY109" s="482"/>
      <c r="DZ109" s="482"/>
      <c r="EA109" s="482"/>
      <c r="EB109" s="482"/>
      <c r="EC109" s="482"/>
      <c r="ED109" s="482"/>
      <c r="EE109" s="482"/>
      <c r="EF109" s="482"/>
      <c r="EG109" s="482"/>
      <c r="EH109" s="482"/>
      <c r="EI109" s="482"/>
      <c r="EJ109" s="482"/>
      <c r="EK109" s="482"/>
      <c r="EL109" s="482"/>
      <c r="EM109" s="482"/>
      <c r="EN109" s="482"/>
      <c r="EO109" s="482"/>
      <c r="EP109" s="482"/>
      <c r="EQ109" s="482"/>
      <c r="ER109" s="482"/>
      <c r="ES109" s="482"/>
      <c r="ET109" s="482"/>
      <c r="EU109" s="482"/>
      <c r="EV109" s="482"/>
      <c r="EW109" s="482"/>
      <c r="EX109" s="482"/>
      <c r="EY109" s="482"/>
      <c r="EZ109" s="482"/>
      <c r="FA109" s="482"/>
      <c r="FB109" s="482"/>
      <c r="FC109" s="482"/>
      <c r="FD109" s="482"/>
      <c r="FE109" s="482"/>
      <c r="FF109" s="482"/>
      <c r="FG109" s="482"/>
      <c r="FH109" s="482"/>
      <c r="FI109" s="482"/>
      <c r="FJ109" s="482"/>
      <c r="FK109" s="482"/>
      <c r="FL109" s="482"/>
      <c r="FM109" s="482"/>
      <c r="FN109" s="482"/>
      <c r="FO109" s="482"/>
      <c r="FP109" s="482"/>
      <c r="FQ109" s="482"/>
      <c r="FR109" s="482"/>
    </row>
    <row r="110" spans="1:174" s="536" customFormat="1" ht="18" customHeight="1" x14ac:dyDescent="0.2">
      <c r="A110" s="472"/>
      <c r="B110" s="818"/>
      <c r="C110" s="517"/>
      <c r="D110" s="516"/>
      <c r="E110" s="517"/>
      <c r="F110" s="518"/>
      <c r="G110" s="519">
        <f t="shared" si="16"/>
        <v>0</v>
      </c>
      <c r="H110" s="520">
        <v>10</v>
      </c>
      <c r="I110" s="521">
        <f t="shared" si="17"/>
        <v>0</v>
      </c>
      <c r="J110" s="522">
        <f t="shared" si="18"/>
        <v>0</v>
      </c>
      <c r="K110" s="523">
        <f t="shared" si="19"/>
        <v>0</v>
      </c>
      <c r="L110" s="524"/>
      <c r="M110" s="99"/>
      <c r="N110" s="99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2"/>
      <c r="AK110" s="482"/>
      <c r="AL110" s="482"/>
      <c r="AM110" s="482"/>
      <c r="AN110" s="482"/>
      <c r="AO110" s="482"/>
      <c r="AP110" s="482"/>
      <c r="AQ110" s="482"/>
      <c r="AR110" s="482"/>
      <c r="AS110" s="482"/>
      <c r="AT110" s="482"/>
      <c r="AU110" s="482"/>
      <c r="AV110" s="482"/>
      <c r="AW110" s="482"/>
      <c r="AX110" s="482"/>
      <c r="AY110" s="482"/>
      <c r="AZ110" s="482"/>
      <c r="BA110" s="482"/>
      <c r="BB110" s="482"/>
      <c r="BC110" s="482"/>
      <c r="BD110" s="482"/>
      <c r="BE110" s="482"/>
      <c r="BF110" s="482"/>
      <c r="BG110" s="482"/>
      <c r="BH110" s="482"/>
      <c r="BI110" s="482"/>
      <c r="BJ110" s="482"/>
      <c r="BK110" s="482"/>
      <c r="BL110" s="482"/>
      <c r="BM110" s="482"/>
      <c r="BN110" s="482"/>
      <c r="BO110" s="482"/>
      <c r="BP110" s="482"/>
      <c r="BQ110" s="482"/>
      <c r="BR110" s="482"/>
      <c r="BS110" s="482"/>
      <c r="BT110" s="482"/>
      <c r="BU110" s="482"/>
      <c r="BV110" s="482"/>
      <c r="BW110" s="482"/>
      <c r="BX110" s="482"/>
      <c r="BY110" s="482"/>
      <c r="BZ110" s="482"/>
      <c r="CA110" s="482"/>
      <c r="CB110" s="482"/>
      <c r="CC110" s="482"/>
      <c r="CD110" s="482"/>
      <c r="CE110" s="482"/>
      <c r="CF110" s="482"/>
      <c r="CG110" s="482"/>
      <c r="CH110" s="482"/>
      <c r="CI110" s="482"/>
      <c r="CJ110" s="482"/>
      <c r="CK110" s="482"/>
      <c r="CL110" s="482"/>
      <c r="CM110" s="482"/>
      <c r="CN110" s="482"/>
      <c r="CO110" s="482"/>
      <c r="CP110" s="482"/>
      <c r="CQ110" s="482"/>
      <c r="CR110" s="482"/>
      <c r="CS110" s="482"/>
      <c r="CT110" s="482"/>
      <c r="CU110" s="482"/>
      <c r="CV110" s="482"/>
      <c r="CW110" s="482"/>
      <c r="CX110" s="482"/>
      <c r="CY110" s="482"/>
      <c r="CZ110" s="482"/>
      <c r="DA110" s="482"/>
      <c r="DB110" s="482"/>
      <c r="DC110" s="482"/>
      <c r="DD110" s="482"/>
      <c r="DE110" s="482"/>
      <c r="DF110" s="482"/>
      <c r="DG110" s="482"/>
      <c r="DH110" s="482"/>
      <c r="DI110" s="482"/>
      <c r="DJ110" s="482"/>
      <c r="DK110" s="482"/>
      <c r="DL110" s="482"/>
      <c r="DM110" s="482"/>
      <c r="DN110" s="482"/>
      <c r="DO110" s="482"/>
      <c r="DP110" s="482"/>
      <c r="DQ110" s="482"/>
      <c r="DR110" s="482"/>
      <c r="DS110" s="482"/>
      <c r="DT110" s="482"/>
      <c r="DU110" s="482"/>
      <c r="DV110" s="482"/>
      <c r="DW110" s="482"/>
      <c r="DX110" s="482"/>
      <c r="DY110" s="482"/>
      <c r="DZ110" s="482"/>
      <c r="EA110" s="482"/>
      <c r="EB110" s="482"/>
      <c r="EC110" s="482"/>
      <c r="ED110" s="482"/>
      <c r="EE110" s="482"/>
      <c r="EF110" s="482"/>
      <c r="EG110" s="482"/>
      <c r="EH110" s="482"/>
      <c r="EI110" s="482"/>
      <c r="EJ110" s="482"/>
      <c r="EK110" s="482"/>
      <c r="EL110" s="482"/>
      <c r="EM110" s="482"/>
      <c r="EN110" s="482"/>
      <c r="EO110" s="482"/>
      <c r="EP110" s="482"/>
      <c r="EQ110" s="482"/>
      <c r="ER110" s="482"/>
      <c r="ES110" s="482"/>
      <c r="ET110" s="482"/>
      <c r="EU110" s="482"/>
      <c r="EV110" s="482"/>
      <c r="EW110" s="482"/>
      <c r="EX110" s="482"/>
      <c r="EY110" s="482"/>
      <c r="EZ110" s="482"/>
      <c r="FA110" s="482"/>
      <c r="FB110" s="482"/>
      <c r="FC110" s="482"/>
      <c r="FD110" s="482"/>
      <c r="FE110" s="482"/>
      <c r="FF110" s="482"/>
      <c r="FG110" s="482"/>
      <c r="FH110" s="482"/>
      <c r="FI110" s="482"/>
      <c r="FJ110" s="482"/>
      <c r="FK110" s="482"/>
      <c r="FL110" s="482"/>
      <c r="FM110" s="482"/>
      <c r="FN110" s="482"/>
      <c r="FO110" s="482"/>
      <c r="FP110" s="482"/>
      <c r="FQ110" s="482"/>
      <c r="FR110" s="482"/>
    </row>
    <row r="111" spans="1:174" s="536" customFormat="1" ht="18" customHeight="1" x14ac:dyDescent="0.2">
      <c r="A111" s="472"/>
      <c r="B111" s="818"/>
      <c r="C111" s="528"/>
      <c r="D111" s="527"/>
      <c r="E111" s="528"/>
      <c r="F111" s="529"/>
      <c r="G111" s="530">
        <f t="shared" si="16"/>
        <v>0</v>
      </c>
      <c r="H111" s="531">
        <v>10</v>
      </c>
      <c r="I111" s="532">
        <f t="shared" si="17"/>
        <v>0</v>
      </c>
      <c r="J111" s="533">
        <f t="shared" si="18"/>
        <v>0</v>
      </c>
      <c r="K111" s="534">
        <f t="shared" si="19"/>
        <v>0</v>
      </c>
      <c r="L111" s="535"/>
      <c r="M111" s="99"/>
      <c r="N111" s="99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2"/>
      <c r="AE111" s="482"/>
      <c r="AF111" s="482"/>
      <c r="AG111" s="482"/>
      <c r="AH111" s="482"/>
      <c r="AI111" s="482"/>
      <c r="AJ111" s="482"/>
      <c r="AK111" s="482"/>
      <c r="AL111" s="482"/>
      <c r="AM111" s="482"/>
      <c r="AN111" s="482"/>
      <c r="AO111" s="482"/>
      <c r="AP111" s="482"/>
      <c r="AQ111" s="482"/>
      <c r="AR111" s="482"/>
      <c r="AS111" s="482"/>
      <c r="AT111" s="482"/>
      <c r="AU111" s="482"/>
      <c r="AV111" s="482"/>
      <c r="AW111" s="482"/>
      <c r="AX111" s="482"/>
      <c r="AY111" s="482"/>
      <c r="AZ111" s="482"/>
      <c r="BA111" s="482"/>
      <c r="BB111" s="482"/>
      <c r="BC111" s="482"/>
      <c r="BD111" s="482"/>
      <c r="BE111" s="482"/>
      <c r="BF111" s="482"/>
      <c r="BG111" s="482"/>
      <c r="BH111" s="482"/>
      <c r="BI111" s="482"/>
      <c r="BJ111" s="482"/>
      <c r="BK111" s="482"/>
      <c r="BL111" s="482"/>
      <c r="BM111" s="482"/>
      <c r="BN111" s="482"/>
      <c r="BO111" s="482"/>
      <c r="BP111" s="482"/>
      <c r="BQ111" s="482"/>
      <c r="BR111" s="482"/>
      <c r="BS111" s="482"/>
      <c r="BT111" s="482"/>
      <c r="BU111" s="482"/>
      <c r="BV111" s="482"/>
      <c r="BW111" s="482"/>
      <c r="BX111" s="482"/>
      <c r="BY111" s="482"/>
      <c r="BZ111" s="482"/>
      <c r="CA111" s="482"/>
      <c r="CB111" s="482"/>
      <c r="CC111" s="482"/>
      <c r="CD111" s="482"/>
      <c r="CE111" s="482"/>
      <c r="CF111" s="482"/>
      <c r="CG111" s="482"/>
      <c r="CH111" s="482"/>
      <c r="CI111" s="482"/>
      <c r="CJ111" s="482"/>
      <c r="CK111" s="482"/>
      <c r="CL111" s="482"/>
      <c r="CM111" s="482"/>
      <c r="CN111" s="482"/>
      <c r="CO111" s="482"/>
      <c r="CP111" s="482"/>
      <c r="CQ111" s="482"/>
      <c r="CR111" s="482"/>
      <c r="CS111" s="482"/>
      <c r="CT111" s="482"/>
      <c r="CU111" s="482"/>
      <c r="CV111" s="482"/>
      <c r="CW111" s="482"/>
      <c r="CX111" s="482"/>
      <c r="CY111" s="482"/>
      <c r="CZ111" s="482"/>
      <c r="DA111" s="482"/>
      <c r="DB111" s="482"/>
      <c r="DC111" s="482"/>
      <c r="DD111" s="482"/>
      <c r="DE111" s="482"/>
      <c r="DF111" s="482"/>
      <c r="DG111" s="482"/>
      <c r="DH111" s="482"/>
      <c r="DI111" s="482"/>
      <c r="DJ111" s="482"/>
      <c r="DK111" s="482"/>
      <c r="DL111" s="482"/>
      <c r="DM111" s="482"/>
      <c r="DN111" s="482"/>
      <c r="DO111" s="482"/>
      <c r="DP111" s="482"/>
      <c r="DQ111" s="482"/>
      <c r="DR111" s="482"/>
      <c r="DS111" s="482"/>
      <c r="DT111" s="482"/>
      <c r="DU111" s="482"/>
      <c r="DV111" s="482"/>
      <c r="DW111" s="482"/>
      <c r="DX111" s="482"/>
      <c r="DY111" s="482"/>
      <c r="DZ111" s="482"/>
      <c r="EA111" s="482"/>
      <c r="EB111" s="482"/>
      <c r="EC111" s="482"/>
      <c r="ED111" s="482"/>
      <c r="EE111" s="482"/>
      <c r="EF111" s="482"/>
      <c r="EG111" s="482"/>
      <c r="EH111" s="482"/>
      <c r="EI111" s="482"/>
      <c r="EJ111" s="482"/>
      <c r="EK111" s="482"/>
      <c r="EL111" s="482"/>
      <c r="EM111" s="482"/>
      <c r="EN111" s="482"/>
      <c r="EO111" s="482"/>
      <c r="EP111" s="482"/>
      <c r="EQ111" s="482"/>
      <c r="ER111" s="482"/>
      <c r="ES111" s="482"/>
      <c r="ET111" s="482"/>
      <c r="EU111" s="482"/>
      <c r="EV111" s="482"/>
      <c r="EW111" s="482"/>
      <c r="EX111" s="482"/>
      <c r="EY111" s="482"/>
      <c r="EZ111" s="482"/>
      <c r="FA111" s="482"/>
      <c r="FB111" s="482"/>
      <c r="FC111" s="482"/>
      <c r="FD111" s="482"/>
      <c r="FE111" s="482"/>
      <c r="FF111" s="482"/>
      <c r="FG111" s="482"/>
      <c r="FH111" s="482"/>
      <c r="FI111" s="482"/>
      <c r="FJ111" s="482"/>
      <c r="FK111" s="482"/>
      <c r="FL111" s="482"/>
      <c r="FM111" s="482"/>
      <c r="FN111" s="482"/>
      <c r="FO111" s="482"/>
      <c r="FP111" s="482"/>
      <c r="FQ111" s="482"/>
      <c r="FR111" s="482"/>
    </row>
    <row r="112" spans="1:174" s="536" customFormat="1" ht="18" customHeight="1" x14ac:dyDescent="0.2">
      <c r="A112" s="472"/>
      <c r="B112" s="818"/>
      <c r="C112" s="517"/>
      <c r="D112" s="516"/>
      <c r="E112" s="517"/>
      <c r="F112" s="518"/>
      <c r="G112" s="519">
        <f t="shared" si="16"/>
        <v>0</v>
      </c>
      <c r="H112" s="520">
        <v>10</v>
      </c>
      <c r="I112" s="521">
        <f t="shared" si="17"/>
        <v>0</v>
      </c>
      <c r="J112" s="522">
        <f t="shared" si="18"/>
        <v>0</v>
      </c>
      <c r="K112" s="523">
        <f t="shared" si="19"/>
        <v>0</v>
      </c>
      <c r="L112" s="524"/>
      <c r="M112" s="99"/>
      <c r="N112" s="99"/>
      <c r="O112" s="482"/>
      <c r="P112" s="482"/>
      <c r="Q112" s="482"/>
      <c r="R112" s="482"/>
      <c r="S112" s="482"/>
      <c r="T112" s="482"/>
      <c r="U112" s="482"/>
      <c r="V112" s="482"/>
      <c r="W112" s="482"/>
      <c r="X112" s="482"/>
      <c r="Y112" s="482"/>
      <c r="Z112" s="482"/>
      <c r="AA112" s="482"/>
      <c r="AB112" s="482"/>
      <c r="AC112" s="482"/>
      <c r="AD112" s="482"/>
      <c r="AE112" s="482"/>
      <c r="AF112" s="482"/>
      <c r="AG112" s="482"/>
      <c r="AH112" s="482"/>
      <c r="AI112" s="482"/>
      <c r="AJ112" s="482"/>
      <c r="AK112" s="482"/>
      <c r="AL112" s="482"/>
      <c r="AM112" s="482"/>
      <c r="AN112" s="482"/>
      <c r="AO112" s="482"/>
      <c r="AP112" s="482"/>
      <c r="AQ112" s="482"/>
      <c r="AR112" s="482"/>
      <c r="AS112" s="482"/>
      <c r="AT112" s="482"/>
      <c r="AU112" s="482"/>
      <c r="AV112" s="482"/>
      <c r="AW112" s="482"/>
      <c r="AX112" s="482"/>
      <c r="AY112" s="482"/>
      <c r="AZ112" s="482"/>
      <c r="BA112" s="482"/>
      <c r="BB112" s="482"/>
      <c r="BC112" s="482"/>
      <c r="BD112" s="482"/>
      <c r="BE112" s="482"/>
      <c r="BF112" s="482"/>
      <c r="BG112" s="482"/>
      <c r="BH112" s="482"/>
      <c r="BI112" s="482"/>
      <c r="BJ112" s="482"/>
      <c r="BK112" s="482"/>
      <c r="BL112" s="482"/>
      <c r="BM112" s="482"/>
      <c r="BN112" s="482"/>
      <c r="BO112" s="482"/>
      <c r="BP112" s="482"/>
      <c r="BQ112" s="482"/>
      <c r="BR112" s="482"/>
      <c r="BS112" s="482"/>
      <c r="BT112" s="482"/>
      <c r="BU112" s="482"/>
      <c r="BV112" s="482"/>
      <c r="BW112" s="482"/>
      <c r="BX112" s="482"/>
      <c r="BY112" s="482"/>
      <c r="BZ112" s="482"/>
      <c r="CA112" s="482"/>
      <c r="CB112" s="482"/>
      <c r="CC112" s="482"/>
      <c r="CD112" s="482"/>
      <c r="CE112" s="482"/>
      <c r="CF112" s="482"/>
      <c r="CG112" s="482"/>
      <c r="CH112" s="482"/>
      <c r="CI112" s="482"/>
      <c r="CJ112" s="482"/>
      <c r="CK112" s="482"/>
      <c r="CL112" s="482"/>
      <c r="CM112" s="482"/>
      <c r="CN112" s="482"/>
      <c r="CO112" s="482"/>
      <c r="CP112" s="482"/>
      <c r="CQ112" s="482"/>
      <c r="CR112" s="482"/>
      <c r="CS112" s="482"/>
      <c r="CT112" s="482"/>
      <c r="CU112" s="482"/>
      <c r="CV112" s="482"/>
      <c r="CW112" s="482"/>
      <c r="CX112" s="482"/>
      <c r="CY112" s="482"/>
      <c r="CZ112" s="482"/>
      <c r="DA112" s="482"/>
      <c r="DB112" s="482"/>
      <c r="DC112" s="482"/>
      <c r="DD112" s="482"/>
      <c r="DE112" s="482"/>
      <c r="DF112" s="482"/>
      <c r="DG112" s="482"/>
      <c r="DH112" s="482"/>
      <c r="DI112" s="482"/>
      <c r="DJ112" s="482"/>
      <c r="DK112" s="482"/>
      <c r="DL112" s="482"/>
      <c r="DM112" s="482"/>
      <c r="DN112" s="482"/>
      <c r="DO112" s="482"/>
      <c r="DP112" s="482"/>
      <c r="DQ112" s="482"/>
      <c r="DR112" s="482"/>
      <c r="DS112" s="482"/>
      <c r="DT112" s="482"/>
      <c r="DU112" s="482"/>
      <c r="DV112" s="482"/>
      <c r="DW112" s="482"/>
      <c r="DX112" s="482"/>
      <c r="DY112" s="482"/>
      <c r="DZ112" s="482"/>
      <c r="EA112" s="482"/>
      <c r="EB112" s="482"/>
      <c r="EC112" s="482"/>
      <c r="ED112" s="482"/>
      <c r="EE112" s="482"/>
      <c r="EF112" s="482"/>
      <c r="EG112" s="482"/>
      <c r="EH112" s="482"/>
      <c r="EI112" s="482"/>
      <c r="EJ112" s="482"/>
      <c r="EK112" s="482"/>
      <c r="EL112" s="482"/>
      <c r="EM112" s="482"/>
      <c r="EN112" s="482"/>
      <c r="EO112" s="482"/>
      <c r="EP112" s="482"/>
      <c r="EQ112" s="482"/>
      <c r="ER112" s="482"/>
      <c r="ES112" s="482"/>
      <c r="ET112" s="482"/>
      <c r="EU112" s="482"/>
      <c r="EV112" s="482"/>
      <c r="EW112" s="482"/>
      <c r="EX112" s="482"/>
      <c r="EY112" s="482"/>
      <c r="EZ112" s="482"/>
      <c r="FA112" s="482"/>
      <c r="FB112" s="482"/>
      <c r="FC112" s="482"/>
      <c r="FD112" s="482"/>
      <c r="FE112" s="482"/>
      <c r="FF112" s="482"/>
      <c r="FG112" s="482"/>
      <c r="FH112" s="482"/>
      <c r="FI112" s="482"/>
      <c r="FJ112" s="482"/>
      <c r="FK112" s="482"/>
      <c r="FL112" s="482"/>
      <c r="FM112" s="482"/>
      <c r="FN112" s="482"/>
      <c r="FO112" s="482"/>
      <c r="FP112" s="482"/>
      <c r="FQ112" s="482"/>
      <c r="FR112" s="482"/>
    </row>
    <row r="113" spans="1:174" s="536" customFormat="1" ht="18" customHeight="1" x14ac:dyDescent="0.2">
      <c r="A113" s="472"/>
      <c r="B113" s="818"/>
      <c r="C113" s="528"/>
      <c r="D113" s="527"/>
      <c r="E113" s="528"/>
      <c r="F113" s="529"/>
      <c r="G113" s="530">
        <f t="shared" si="16"/>
        <v>0</v>
      </c>
      <c r="H113" s="531">
        <v>10</v>
      </c>
      <c r="I113" s="532">
        <f t="shared" si="17"/>
        <v>0</v>
      </c>
      <c r="J113" s="533">
        <f t="shared" si="18"/>
        <v>0</v>
      </c>
      <c r="K113" s="534">
        <f t="shared" si="19"/>
        <v>0</v>
      </c>
      <c r="L113" s="535"/>
      <c r="M113" s="99"/>
      <c r="N113" s="99"/>
      <c r="O113" s="482"/>
      <c r="P113" s="482"/>
      <c r="Q113" s="482"/>
      <c r="R113" s="482"/>
      <c r="S113" s="482"/>
      <c r="T113" s="482"/>
      <c r="U113" s="482"/>
      <c r="V113" s="482"/>
      <c r="W113" s="482"/>
      <c r="X113" s="482"/>
      <c r="Y113" s="482"/>
      <c r="Z113" s="482"/>
      <c r="AA113" s="482"/>
      <c r="AB113" s="482"/>
      <c r="AC113" s="482"/>
      <c r="AD113" s="482"/>
      <c r="AE113" s="482"/>
      <c r="AF113" s="482"/>
      <c r="AG113" s="482"/>
      <c r="AH113" s="482"/>
      <c r="AI113" s="482"/>
      <c r="AJ113" s="482"/>
      <c r="AK113" s="482"/>
      <c r="AL113" s="482"/>
      <c r="AM113" s="482"/>
      <c r="AN113" s="482"/>
      <c r="AO113" s="482"/>
      <c r="AP113" s="482"/>
      <c r="AQ113" s="482"/>
      <c r="AR113" s="482"/>
      <c r="AS113" s="482"/>
      <c r="AT113" s="482"/>
      <c r="AU113" s="482"/>
      <c r="AV113" s="482"/>
      <c r="AW113" s="482"/>
      <c r="AX113" s="482"/>
      <c r="AY113" s="482"/>
      <c r="AZ113" s="482"/>
      <c r="BA113" s="482"/>
      <c r="BB113" s="482"/>
      <c r="BC113" s="482"/>
      <c r="BD113" s="482"/>
      <c r="BE113" s="482"/>
      <c r="BF113" s="482"/>
      <c r="BG113" s="482"/>
      <c r="BH113" s="482"/>
      <c r="BI113" s="482"/>
      <c r="BJ113" s="482"/>
      <c r="BK113" s="482"/>
      <c r="BL113" s="482"/>
      <c r="BM113" s="482"/>
      <c r="BN113" s="482"/>
      <c r="BO113" s="482"/>
      <c r="BP113" s="482"/>
      <c r="BQ113" s="482"/>
      <c r="BR113" s="482"/>
      <c r="BS113" s="482"/>
      <c r="BT113" s="482"/>
      <c r="BU113" s="482"/>
      <c r="BV113" s="482"/>
      <c r="BW113" s="482"/>
      <c r="BX113" s="482"/>
      <c r="BY113" s="482"/>
      <c r="BZ113" s="482"/>
      <c r="CA113" s="482"/>
      <c r="CB113" s="482"/>
      <c r="CC113" s="482"/>
      <c r="CD113" s="482"/>
      <c r="CE113" s="482"/>
      <c r="CF113" s="482"/>
      <c r="CG113" s="482"/>
      <c r="CH113" s="482"/>
      <c r="CI113" s="482"/>
      <c r="CJ113" s="482"/>
      <c r="CK113" s="482"/>
      <c r="CL113" s="482"/>
      <c r="CM113" s="482"/>
      <c r="CN113" s="482"/>
      <c r="CO113" s="482"/>
      <c r="CP113" s="482"/>
      <c r="CQ113" s="482"/>
      <c r="CR113" s="482"/>
      <c r="CS113" s="482"/>
      <c r="CT113" s="482"/>
      <c r="CU113" s="482"/>
      <c r="CV113" s="482"/>
      <c r="CW113" s="482"/>
      <c r="CX113" s="482"/>
      <c r="CY113" s="482"/>
      <c r="CZ113" s="482"/>
      <c r="DA113" s="482"/>
      <c r="DB113" s="482"/>
      <c r="DC113" s="482"/>
      <c r="DD113" s="482"/>
      <c r="DE113" s="482"/>
      <c r="DF113" s="482"/>
      <c r="DG113" s="482"/>
      <c r="DH113" s="482"/>
      <c r="DI113" s="482"/>
      <c r="DJ113" s="482"/>
      <c r="DK113" s="482"/>
      <c r="DL113" s="482"/>
      <c r="DM113" s="482"/>
      <c r="DN113" s="482"/>
      <c r="DO113" s="482"/>
      <c r="DP113" s="482"/>
      <c r="DQ113" s="482"/>
      <c r="DR113" s="482"/>
      <c r="DS113" s="482"/>
      <c r="DT113" s="482"/>
      <c r="DU113" s="482"/>
      <c r="DV113" s="482"/>
      <c r="DW113" s="482"/>
      <c r="DX113" s="482"/>
      <c r="DY113" s="482"/>
      <c r="DZ113" s="482"/>
      <c r="EA113" s="482"/>
      <c r="EB113" s="482"/>
      <c r="EC113" s="482"/>
      <c r="ED113" s="482"/>
      <c r="EE113" s="482"/>
      <c r="EF113" s="482"/>
      <c r="EG113" s="482"/>
      <c r="EH113" s="482"/>
      <c r="EI113" s="482"/>
      <c r="EJ113" s="482"/>
      <c r="EK113" s="482"/>
      <c r="EL113" s="482"/>
      <c r="EM113" s="482"/>
      <c r="EN113" s="482"/>
      <c r="EO113" s="482"/>
      <c r="EP113" s="482"/>
      <c r="EQ113" s="482"/>
      <c r="ER113" s="482"/>
      <c r="ES113" s="482"/>
      <c r="ET113" s="482"/>
      <c r="EU113" s="482"/>
      <c r="EV113" s="482"/>
      <c r="EW113" s="482"/>
      <c r="EX113" s="482"/>
      <c r="EY113" s="482"/>
      <c r="EZ113" s="482"/>
      <c r="FA113" s="482"/>
      <c r="FB113" s="482"/>
      <c r="FC113" s="482"/>
      <c r="FD113" s="482"/>
      <c r="FE113" s="482"/>
      <c r="FF113" s="482"/>
      <c r="FG113" s="482"/>
      <c r="FH113" s="482"/>
      <c r="FI113" s="482"/>
      <c r="FJ113" s="482"/>
      <c r="FK113" s="482"/>
      <c r="FL113" s="482"/>
      <c r="FM113" s="482"/>
      <c r="FN113" s="482"/>
      <c r="FO113" s="482"/>
      <c r="FP113" s="482"/>
      <c r="FQ113" s="482"/>
      <c r="FR113" s="482"/>
    </row>
    <row r="114" spans="1:174" s="536" customFormat="1" ht="18" customHeight="1" x14ac:dyDescent="0.2">
      <c r="A114" s="472"/>
      <c r="B114" s="818"/>
      <c r="C114" s="517"/>
      <c r="D114" s="516"/>
      <c r="E114" s="517"/>
      <c r="F114" s="518"/>
      <c r="G114" s="519">
        <f t="shared" si="16"/>
        <v>0</v>
      </c>
      <c r="H114" s="520">
        <v>10</v>
      </c>
      <c r="I114" s="521">
        <f t="shared" si="17"/>
        <v>0</v>
      </c>
      <c r="J114" s="522">
        <f t="shared" si="18"/>
        <v>0</v>
      </c>
      <c r="K114" s="523">
        <f t="shared" si="19"/>
        <v>0</v>
      </c>
      <c r="L114" s="524"/>
      <c r="M114" s="99"/>
      <c r="N114" s="99"/>
      <c r="O114" s="482"/>
      <c r="P114" s="482"/>
      <c r="Q114" s="482"/>
      <c r="R114" s="482"/>
      <c r="S114" s="48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482"/>
      <c r="AH114" s="482"/>
      <c r="AI114" s="482"/>
      <c r="AJ114" s="482"/>
      <c r="AK114" s="482"/>
      <c r="AL114" s="482"/>
      <c r="AM114" s="482"/>
      <c r="AN114" s="482"/>
      <c r="AO114" s="482"/>
      <c r="AP114" s="482"/>
      <c r="AQ114" s="482"/>
      <c r="AR114" s="482"/>
      <c r="AS114" s="482"/>
      <c r="AT114" s="482"/>
      <c r="AU114" s="482"/>
      <c r="AV114" s="482"/>
      <c r="AW114" s="482"/>
      <c r="AX114" s="482"/>
      <c r="AY114" s="482"/>
      <c r="AZ114" s="482"/>
      <c r="BA114" s="482"/>
      <c r="BB114" s="482"/>
      <c r="BC114" s="482"/>
      <c r="BD114" s="482"/>
      <c r="BE114" s="482"/>
      <c r="BF114" s="482"/>
      <c r="BG114" s="482"/>
      <c r="BH114" s="482"/>
      <c r="BI114" s="482"/>
      <c r="BJ114" s="482"/>
      <c r="BK114" s="482"/>
      <c r="BL114" s="482"/>
      <c r="BM114" s="482"/>
      <c r="BN114" s="482"/>
      <c r="BO114" s="482"/>
      <c r="BP114" s="482"/>
      <c r="BQ114" s="482"/>
      <c r="BR114" s="482"/>
      <c r="BS114" s="482"/>
      <c r="BT114" s="482"/>
      <c r="BU114" s="482"/>
      <c r="BV114" s="482"/>
      <c r="BW114" s="482"/>
      <c r="BX114" s="482"/>
      <c r="BY114" s="482"/>
      <c r="BZ114" s="482"/>
      <c r="CA114" s="482"/>
      <c r="CB114" s="482"/>
      <c r="CC114" s="482"/>
      <c r="CD114" s="482"/>
      <c r="CE114" s="482"/>
      <c r="CF114" s="482"/>
      <c r="CG114" s="482"/>
      <c r="CH114" s="482"/>
      <c r="CI114" s="482"/>
      <c r="CJ114" s="482"/>
      <c r="CK114" s="482"/>
      <c r="CL114" s="482"/>
      <c r="CM114" s="482"/>
      <c r="CN114" s="482"/>
      <c r="CO114" s="482"/>
      <c r="CP114" s="482"/>
      <c r="CQ114" s="482"/>
      <c r="CR114" s="482"/>
      <c r="CS114" s="482"/>
      <c r="CT114" s="482"/>
      <c r="CU114" s="482"/>
      <c r="CV114" s="482"/>
      <c r="CW114" s="482"/>
      <c r="CX114" s="482"/>
      <c r="CY114" s="482"/>
      <c r="CZ114" s="482"/>
      <c r="DA114" s="482"/>
      <c r="DB114" s="482"/>
      <c r="DC114" s="482"/>
      <c r="DD114" s="482"/>
      <c r="DE114" s="482"/>
      <c r="DF114" s="482"/>
      <c r="DG114" s="482"/>
      <c r="DH114" s="482"/>
      <c r="DI114" s="482"/>
      <c r="DJ114" s="482"/>
      <c r="DK114" s="482"/>
      <c r="DL114" s="482"/>
      <c r="DM114" s="482"/>
      <c r="DN114" s="482"/>
      <c r="DO114" s="482"/>
      <c r="DP114" s="482"/>
      <c r="DQ114" s="482"/>
      <c r="DR114" s="482"/>
      <c r="DS114" s="482"/>
      <c r="DT114" s="482"/>
      <c r="DU114" s="482"/>
      <c r="DV114" s="482"/>
      <c r="DW114" s="482"/>
      <c r="DX114" s="482"/>
      <c r="DY114" s="482"/>
      <c r="DZ114" s="482"/>
      <c r="EA114" s="482"/>
      <c r="EB114" s="482"/>
      <c r="EC114" s="482"/>
      <c r="ED114" s="482"/>
      <c r="EE114" s="482"/>
      <c r="EF114" s="482"/>
      <c r="EG114" s="482"/>
      <c r="EH114" s="482"/>
      <c r="EI114" s="482"/>
      <c r="EJ114" s="482"/>
      <c r="EK114" s="482"/>
      <c r="EL114" s="482"/>
      <c r="EM114" s="482"/>
      <c r="EN114" s="482"/>
      <c r="EO114" s="482"/>
      <c r="EP114" s="482"/>
      <c r="EQ114" s="482"/>
      <c r="ER114" s="482"/>
      <c r="ES114" s="482"/>
      <c r="ET114" s="482"/>
      <c r="EU114" s="482"/>
      <c r="EV114" s="482"/>
      <c r="EW114" s="482"/>
      <c r="EX114" s="482"/>
      <c r="EY114" s="482"/>
      <c r="EZ114" s="482"/>
      <c r="FA114" s="482"/>
      <c r="FB114" s="482"/>
      <c r="FC114" s="482"/>
      <c r="FD114" s="482"/>
      <c r="FE114" s="482"/>
      <c r="FF114" s="482"/>
      <c r="FG114" s="482"/>
      <c r="FH114" s="482"/>
      <c r="FI114" s="482"/>
      <c r="FJ114" s="482"/>
      <c r="FK114" s="482"/>
      <c r="FL114" s="482"/>
      <c r="FM114" s="482"/>
      <c r="FN114" s="482"/>
      <c r="FO114" s="482"/>
      <c r="FP114" s="482"/>
      <c r="FQ114" s="482"/>
      <c r="FR114" s="482"/>
    </row>
    <row r="115" spans="1:174" s="536" customFormat="1" ht="18" customHeight="1" x14ac:dyDescent="0.2">
      <c r="A115" s="472"/>
      <c r="B115" s="818"/>
      <c r="C115" s="528"/>
      <c r="D115" s="527"/>
      <c r="E115" s="528"/>
      <c r="F115" s="529"/>
      <c r="G115" s="530">
        <f t="shared" si="16"/>
        <v>0</v>
      </c>
      <c r="H115" s="531">
        <v>10</v>
      </c>
      <c r="I115" s="532">
        <f t="shared" si="17"/>
        <v>0</v>
      </c>
      <c r="J115" s="533">
        <f t="shared" si="18"/>
        <v>0</v>
      </c>
      <c r="K115" s="534">
        <f t="shared" si="19"/>
        <v>0</v>
      </c>
      <c r="L115" s="535"/>
      <c r="M115" s="99"/>
      <c r="N115" s="99"/>
      <c r="O115" s="482"/>
      <c r="P115" s="482"/>
      <c r="Q115" s="482"/>
      <c r="R115" s="482"/>
      <c r="S115" s="482"/>
      <c r="T115" s="482"/>
      <c r="U115" s="482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482"/>
      <c r="AH115" s="482"/>
      <c r="AI115" s="482"/>
      <c r="AJ115" s="482"/>
      <c r="AK115" s="482"/>
      <c r="AL115" s="482"/>
      <c r="AM115" s="482"/>
      <c r="AN115" s="482"/>
      <c r="AO115" s="482"/>
      <c r="AP115" s="482"/>
      <c r="AQ115" s="482"/>
      <c r="AR115" s="482"/>
      <c r="AS115" s="482"/>
      <c r="AT115" s="482"/>
      <c r="AU115" s="482"/>
      <c r="AV115" s="482"/>
      <c r="AW115" s="482"/>
      <c r="AX115" s="482"/>
      <c r="AY115" s="482"/>
      <c r="AZ115" s="482"/>
      <c r="BA115" s="482"/>
      <c r="BB115" s="482"/>
      <c r="BC115" s="482"/>
      <c r="BD115" s="482"/>
      <c r="BE115" s="482"/>
      <c r="BF115" s="482"/>
      <c r="BG115" s="482"/>
      <c r="BH115" s="482"/>
      <c r="BI115" s="482"/>
      <c r="BJ115" s="482"/>
      <c r="BK115" s="482"/>
      <c r="BL115" s="482"/>
      <c r="BM115" s="482"/>
      <c r="BN115" s="482"/>
      <c r="BO115" s="482"/>
      <c r="BP115" s="482"/>
      <c r="BQ115" s="482"/>
      <c r="BR115" s="482"/>
      <c r="BS115" s="482"/>
      <c r="BT115" s="482"/>
      <c r="BU115" s="482"/>
      <c r="BV115" s="482"/>
      <c r="BW115" s="482"/>
      <c r="BX115" s="482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2"/>
      <c r="CJ115" s="482"/>
      <c r="CK115" s="482"/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2"/>
      <c r="DE115" s="482"/>
      <c r="DF115" s="482"/>
      <c r="DG115" s="482"/>
      <c r="DH115" s="482"/>
      <c r="DI115" s="482"/>
      <c r="DJ115" s="482"/>
      <c r="DK115" s="482"/>
      <c r="DL115" s="482"/>
      <c r="DM115" s="482"/>
      <c r="DN115" s="482"/>
      <c r="DO115" s="482"/>
      <c r="DP115" s="482"/>
      <c r="DQ115" s="482"/>
      <c r="DR115" s="482"/>
      <c r="DS115" s="482"/>
      <c r="DT115" s="482"/>
      <c r="DU115" s="482"/>
      <c r="DV115" s="482"/>
      <c r="DW115" s="482"/>
      <c r="DX115" s="482"/>
      <c r="DY115" s="482"/>
      <c r="DZ115" s="482"/>
      <c r="EA115" s="482"/>
      <c r="EB115" s="482"/>
      <c r="EC115" s="482"/>
      <c r="ED115" s="482"/>
      <c r="EE115" s="482"/>
      <c r="EF115" s="482"/>
      <c r="EG115" s="482"/>
      <c r="EH115" s="482"/>
      <c r="EI115" s="482"/>
      <c r="EJ115" s="482"/>
      <c r="EK115" s="482"/>
      <c r="EL115" s="482"/>
      <c r="EM115" s="482"/>
      <c r="EN115" s="482"/>
      <c r="EO115" s="482"/>
      <c r="EP115" s="482"/>
      <c r="EQ115" s="482"/>
      <c r="ER115" s="482"/>
      <c r="ES115" s="482"/>
      <c r="ET115" s="482"/>
      <c r="EU115" s="482"/>
      <c r="EV115" s="482"/>
      <c r="EW115" s="482"/>
      <c r="EX115" s="482"/>
      <c r="EY115" s="482"/>
      <c r="EZ115" s="482"/>
      <c r="FA115" s="482"/>
      <c r="FB115" s="482"/>
      <c r="FC115" s="482"/>
      <c r="FD115" s="482"/>
      <c r="FE115" s="482"/>
      <c r="FF115" s="482"/>
      <c r="FG115" s="482"/>
      <c r="FH115" s="482"/>
      <c r="FI115" s="482"/>
      <c r="FJ115" s="482"/>
      <c r="FK115" s="482"/>
      <c r="FL115" s="482"/>
      <c r="FM115" s="482"/>
      <c r="FN115" s="482"/>
      <c r="FO115" s="482"/>
      <c r="FP115" s="482"/>
      <c r="FQ115" s="482"/>
      <c r="FR115" s="482"/>
    </row>
    <row r="116" spans="1:174" s="536" customFormat="1" ht="18" customHeight="1" x14ac:dyDescent="0.2">
      <c r="A116" s="472"/>
      <c r="B116" s="818"/>
      <c r="C116" s="517"/>
      <c r="D116" s="516"/>
      <c r="E116" s="517"/>
      <c r="F116" s="518"/>
      <c r="G116" s="519">
        <f t="shared" si="16"/>
        <v>0</v>
      </c>
      <c r="H116" s="520">
        <v>10</v>
      </c>
      <c r="I116" s="521">
        <f t="shared" si="17"/>
        <v>0</v>
      </c>
      <c r="J116" s="522">
        <f t="shared" si="18"/>
        <v>0</v>
      </c>
      <c r="K116" s="523">
        <f t="shared" si="19"/>
        <v>0</v>
      </c>
      <c r="L116" s="524"/>
      <c r="M116" s="99"/>
      <c r="N116" s="99"/>
      <c r="O116" s="482"/>
      <c r="P116" s="482"/>
      <c r="Q116" s="482"/>
      <c r="R116" s="482"/>
      <c r="S116" s="482"/>
      <c r="T116" s="482"/>
      <c r="U116" s="482"/>
      <c r="V116" s="482"/>
      <c r="W116" s="482"/>
      <c r="X116" s="482"/>
      <c r="Y116" s="482"/>
      <c r="Z116" s="482"/>
      <c r="AA116" s="482"/>
      <c r="AB116" s="482"/>
      <c r="AC116" s="482"/>
      <c r="AD116" s="482"/>
      <c r="AE116" s="482"/>
      <c r="AF116" s="482"/>
      <c r="AG116" s="482"/>
      <c r="AH116" s="482"/>
      <c r="AI116" s="482"/>
      <c r="AJ116" s="482"/>
      <c r="AK116" s="482"/>
      <c r="AL116" s="482"/>
      <c r="AM116" s="482"/>
      <c r="AN116" s="482"/>
      <c r="AO116" s="482"/>
      <c r="AP116" s="482"/>
      <c r="AQ116" s="482"/>
      <c r="AR116" s="482"/>
      <c r="AS116" s="482"/>
      <c r="AT116" s="482"/>
      <c r="AU116" s="482"/>
      <c r="AV116" s="482"/>
      <c r="AW116" s="482"/>
      <c r="AX116" s="482"/>
      <c r="AY116" s="482"/>
      <c r="AZ116" s="482"/>
      <c r="BA116" s="482"/>
      <c r="BB116" s="482"/>
      <c r="BC116" s="482"/>
      <c r="BD116" s="482"/>
      <c r="BE116" s="482"/>
      <c r="BF116" s="482"/>
      <c r="BG116" s="482"/>
      <c r="BH116" s="482"/>
      <c r="BI116" s="482"/>
      <c r="BJ116" s="482"/>
      <c r="BK116" s="482"/>
      <c r="BL116" s="482"/>
      <c r="BM116" s="482"/>
      <c r="BN116" s="482"/>
      <c r="BO116" s="482"/>
      <c r="BP116" s="482"/>
      <c r="BQ116" s="482"/>
      <c r="BR116" s="482"/>
      <c r="BS116" s="482"/>
      <c r="BT116" s="482"/>
      <c r="BU116" s="482"/>
      <c r="BV116" s="482"/>
      <c r="BW116" s="482"/>
      <c r="BX116" s="482"/>
      <c r="BY116" s="482"/>
      <c r="BZ116" s="482"/>
      <c r="CA116" s="482"/>
      <c r="CB116" s="482"/>
      <c r="CC116" s="482"/>
      <c r="CD116" s="482"/>
      <c r="CE116" s="482"/>
      <c r="CF116" s="482"/>
      <c r="CG116" s="482"/>
      <c r="CH116" s="482"/>
      <c r="CI116" s="482"/>
      <c r="CJ116" s="482"/>
      <c r="CK116" s="482"/>
      <c r="CL116" s="482"/>
      <c r="CM116" s="482"/>
      <c r="CN116" s="482"/>
      <c r="CO116" s="482"/>
      <c r="CP116" s="482"/>
      <c r="CQ116" s="482"/>
      <c r="CR116" s="482"/>
      <c r="CS116" s="482"/>
      <c r="CT116" s="482"/>
      <c r="CU116" s="482"/>
      <c r="CV116" s="482"/>
      <c r="CW116" s="482"/>
      <c r="CX116" s="482"/>
      <c r="CY116" s="482"/>
      <c r="CZ116" s="482"/>
      <c r="DA116" s="482"/>
      <c r="DB116" s="482"/>
      <c r="DC116" s="482"/>
      <c r="DD116" s="482"/>
      <c r="DE116" s="482"/>
      <c r="DF116" s="482"/>
      <c r="DG116" s="482"/>
      <c r="DH116" s="482"/>
      <c r="DI116" s="482"/>
      <c r="DJ116" s="482"/>
      <c r="DK116" s="482"/>
      <c r="DL116" s="482"/>
      <c r="DM116" s="482"/>
      <c r="DN116" s="482"/>
      <c r="DO116" s="482"/>
      <c r="DP116" s="482"/>
      <c r="DQ116" s="482"/>
      <c r="DR116" s="482"/>
      <c r="DS116" s="482"/>
      <c r="DT116" s="482"/>
      <c r="DU116" s="482"/>
      <c r="DV116" s="482"/>
      <c r="DW116" s="482"/>
      <c r="DX116" s="482"/>
      <c r="DY116" s="482"/>
      <c r="DZ116" s="482"/>
      <c r="EA116" s="482"/>
      <c r="EB116" s="482"/>
      <c r="EC116" s="482"/>
      <c r="ED116" s="482"/>
      <c r="EE116" s="482"/>
      <c r="EF116" s="482"/>
      <c r="EG116" s="482"/>
      <c r="EH116" s="482"/>
      <c r="EI116" s="482"/>
      <c r="EJ116" s="482"/>
      <c r="EK116" s="482"/>
      <c r="EL116" s="482"/>
      <c r="EM116" s="482"/>
      <c r="EN116" s="482"/>
      <c r="EO116" s="482"/>
      <c r="EP116" s="482"/>
      <c r="EQ116" s="482"/>
      <c r="ER116" s="482"/>
      <c r="ES116" s="482"/>
      <c r="ET116" s="482"/>
      <c r="EU116" s="482"/>
      <c r="EV116" s="482"/>
      <c r="EW116" s="482"/>
      <c r="EX116" s="482"/>
      <c r="EY116" s="482"/>
      <c r="EZ116" s="482"/>
      <c r="FA116" s="482"/>
      <c r="FB116" s="482"/>
      <c r="FC116" s="482"/>
      <c r="FD116" s="482"/>
      <c r="FE116" s="482"/>
      <c r="FF116" s="482"/>
      <c r="FG116" s="482"/>
      <c r="FH116" s="482"/>
      <c r="FI116" s="482"/>
      <c r="FJ116" s="482"/>
      <c r="FK116" s="482"/>
      <c r="FL116" s="482"/>
      <c r="FM116" s="482"/>
      <c r="FN116" s="482"/>
      <c r="FO116" s="482"/>
      <c r="FP116" s="482"/>
      <c r="FQ116" s="482"/>
      <c r="FR116" s="482"/>
    </row>
    <row r="117" spans="1:174" s="536" customFormat="1" ht="18" customHeight="1" x14ac:dyDescent="0.2">
      <c r="A117" s="472"/>
      <c r="B117" s="818"/>
      <c r="C117" s="528"/>
      <c r="D117" s="527"/>
      <c r="E117" s="528"/>
      <c r="F117" s="529"/>
      <c r="G117" s="530">
        <f t="shared" si="16"/>
        <v>0</v>
      </c>
      <c r="H117" s="531">
        <v>10</v>
      </c>
      <c r="I117" s="532">
        <f t="shared" si="17"/>
        <v>0</v>
      </c>
      <c r="J117" s="533">
        <f t="shared" si="18"/>
        <v>0</v>
      </c>
      <c r="K117" s="534">
        <f t="shared" si="19"/>
        <v>0</v>
      </c>
      <c r="L117" s="535"/>
      <c r="M117" s="99"/>
      <c r="N117" s="99"/>
      <c r="O117" s="482"/>
      <c r="P117" s="482"/>
      <c r="Q117" s="482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  <c r="AH117" s="482"/>
      <c r="AI117" s="482"/>
      <c r="AJ117" s="482"/>
      <c r="AK117" s="482"/>
      <c r="AL117" s="482"/>
      <c r="AM117" s="482"/>
      <c r="AN117" s="482"/>
      <c r="AO117" s="482"/>
      <c r="AP117" s="482"/>
      <c r="AQ117" s="482"/>
      <c r="AR117" s="482"/>
      <c r="AS117" s="482"/>
      <c r="AT117" s="482"/>
      <c r="AU117" s="482"/>
      <c r="AV117" s="482"/>
      <c r="AW117" s="482"/>
      <c r="AX117" s="482"/>
      <c r="AY117" s="482"/>
      <c r="AZ117" s="482"/>
      <c r="BA117" s="482"/>
      <c r="BB117" s="482"/>
      <c r="BC117" s="482"/>
      <c r="BD117" s="482"/>
      <c r="BE117" s="482"/>
      <c r="BF117" s="482"/>
      <c r="BG117" s="482"/>
      <c r="BH117" s="482"/>
      <c r="BI117" s="482"/>
      <c r="BJ117" s="482"/>
      <c r="BK117" s="482"/>
      <c r="BL117" s="482"/>
      <c r="BM117" s="482"/>
      <c r="BN117" s="482"/>
      <c r="BO117" s="482"/>
      <c r="BP117" s="482"/>
      <c r="BQ117" s="482"/>
      <c r="BR117" s="482"/>
      <c r="BS117" s="482"/>
      <c r="BT117" s="482"/>
      <c r="BU117" s="482"/>
      <c r="BV117" s="482"/>
      <c r="BW117" s="482"/>
      <c r="BX117" s="482"/>
      <c r="BY117" s="482"/>
      <c r="BZ117" s="482"/>
      <c r="CA117" s="482"/>
      <c r="CB117" s="482"/>
      <c r="CC117" s="482"/>
      <c r="CD117" s="482"/>
      <c r="CE117" s="482"/>
      <c r="CF117" s="482"/>
      <c r="CG117" s="482"/>
      <c r="CH117" s="482"/>
      <c r="CI117" s="482"/>
      <c r="CJ117" s="482"/>
      <c r="CK117" s="482"/>
      <c r="CL117" s="482"/>
      <c r="CM117" s="482"/>
      <c r="CN117" s="482"/>
      <c r="CO117" s="482"/>
      <c r="CP117" s="482"/>
      <c r="CQ117" s="482"/>
      <c r="CR117" s="482"/>
      <c r="CS117" s="482"/>
      <c r="CT117" s="482"/>
      <c r="CU117" s="482"/>
      <c r="CV117" s="482"/>
      <c r="CW117" s="482"/>
      <c r="CX117" s="482"/>
      <c r="CY117" s="482"/>
      <c r="CZ117" s="482"/>
      <c r="DA117" s="482"/>
      <c r="DB117" s="482"/>
      <c r="DC117" s="482"/>
      <c r="DD117" s="482"/>
      <c r="DE117" s="482"/>
      <c r="DF117" s="482"/>
      <c r="DG117" s="482"/>
      <c r="DH117" s="482"/>
      <c r="DI117" s="482"/>
      <c r="DJ117" s="482"/>
      <c r="DK117" s="482"/>
      <c r="DL117" s="482"/>
      <c r="DM117" s="482"/>
      <c r="DN117" s="482"/>
      <c r="DO117" s="482"/>
      <c r="DP117" s="482"/>
      <c r="DQ117" s="482"/>
      <c r="DR117" s="482"/>
      <c r="DS117" s="482"/>
      <c r="DT117" s="482"/>
      <c r="DU117" s="482"/>
      <c r="DV117" s="482"/>
      <c r="DW117" s="482"/>
      <c r="DX117" s="482"/>
      <c r="DY117" s="482"/>
      <c r="DZ117" s="482"/>
      <c r="EA117" s="482"/>
      <c r="EB117" s="482"/>
      <c r="EC117" s="482"/>
      <c r="ED117" s="482"/>
      <c r="EE117" s="482"/>
      <c r="EF117" s="482"/>
      <c r="EG117" s="482"/>
      <c r="EH117" s="482"/>
      <c r="EI117" s="482"/>
      <c r="EJ117" s="482"/>
      <c r="EK117" s="482"/>
      <c r="EL117" s="482"/>
      <c r="EM117" s="482"/>
      <c r="EN117" s="482"/>
      <c r="EO117" s="482"/>
      <c r="EP117" s="482"/>
      <c r="EQ117" s="482"/>
      <c r="ER117" s="482"/>
      <c r="ES117" s="482"/>
      <c r="ET117" s="482"/>
      <c r="EU117" s="482"/>
      <c r="EV117" s="482"/>
      <c r="EW117" s="482"/>
      <c r="EX117" s="482"/>
      <c r="EY117" s="482"/>
      <c r="EZ117" s="482"/>
      <c r="FA117" s="482"/>
      <c r="FB117" s="482"/>
      <c r="FC117" s="482"/>
      <c r="FD117" s="482"/>
      <c r="FE117" s="482"/>
      <c r="FF117" s="482"/>
      <c r="FG117" s="482"/>
      <c r="FH117" s="482"/>
      <c r="FI117" s="482"/>
      <c r="FJ117" s="482"/>
      <c r="FK117" s="482"/>
      <c r="FL117" s="482"/>
      <c r="FM117" s="482"/>
      <c r="FN117" s="482"/>
      <c r="FO117" s="482"/>
      <c r="FP117" s="482"/>
      <c r="FQ117" s="482"/>
      <c r="FR117" s="482"/>
    </row>
    <row r="118" spans="1:174" s="536" customFormat="1" ht="18" customHeight="1" x14ac:dyDescent="0.2">
      <c r="A118" s="472"/>
      <c r="B118" s="818"/>
      <c r="C118" s="517"/>
      <c r="D118" s="516"/>
      <c r="E118" s="517"/>
      <c r="F118" s="518"/>
      <c r="G118" s="519">
        <f t="shared" si="16"/>
        <v>0</v>
      </c>
      <c r="H118" s="520">
        <v>10</v>
      </c>
      <c r="I118" s="521">
        <f t="shared" si="17"/>
        <v>0</v>
      </c>
      <c r="J118" s="522">
        <f t="shared" si="18"/>
        <v>0</v>
      </c>
      <c r="K118" s="523">
        <f t="shared" si="19"/>
        <v>0</v>
      </c>
      <c r="L118" s="524"/>
      <c r="M118" s="99"/>
      <c r="N118" s="99"/>
      <c r="O118" s="482"/>
      <c r="P118" s="482"/>
      <c r="Q118" s="482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2"/>
      <c r="AT118" s="482"/>
      <c r="AU118" s="482"/>
      <c r="AV118" s="482"/>
      <c r="AW118" s="482"/>
      <c r="AX118" s="482"/>
      <c r="AY118" s="482"/>
      <c r="AZ118" s="482"/>
      <c r="BA118" s="482"/>
      <c r="BB118" s="482"/>
      <c r="BC118" s="482"/>
      <c r="BD118" s="482"/>
      <c r="BE118" s="482"/>
      <c r="BF118" s="482"/>
      <c r="BG118" s="482"/>
      <c r="BH118" s="482"/>
      <c r="BI118" s="482"/>
      <c r="BJ118" s="482"/>
      <c r="BK118" s="482"/>
      <c r="BL118" s="482"/>
      <c r="BM118" s="482"/>
      <c r="BN118" s="482"/>
      <c r="BO118" s="482"/>
      <c r="BP118" s="482"/>
      <c r="BQ118" s="482"/>
      <c r="BR118" s="482"/>
      <c r="BS118" s="482"/>
      <c r="BT118" s="482"/>
      <c r="BU118" s="482"/>
      <c r="BV118" s="482"/>
      <c r="BW118" s="482"/>
      <c r="BX118" s="482"/>
      <c r="BY118" s="482"/>
      <c r="BZ118" s="482"/>
      <c r="CA118" s="482"/>
      <c r="CB118" s="482"/>
      <c r="CC118" s="482"/>
      <c r="CD118" s="482"/>
      <c r="CE118" s="482"/>
      <c r="CF118" s="482"/>
      <c r="CG118" s="482"/>
      <c r="CH118" s="482"/>
      <c r="CI118" s="482"/>
      <c r="CJ118" s="482"/>
      <c r="CK118" s="482"/>
      <c r="CL118" s="482"/>
      <c r="CM118" s="482"/>
      <c r="CN118" s="482"/>
      <c r="CO118" s="482"/>
      <c r="CP118" s="482"/>
      <c r="CQ118" s="482"/>
      <c r="CR118" s="482"/>
      <c r="CS118" s="482"/>
      <c r="CT118" s="482"/>
      <c r="CU118" s="482"/>
      <c r="CV118" s="482"/>
      <c r="CW118" s="482"/>
      <c r="CX118" s="482"/>
      <c r="CY118" s="482"/>
      <c r="CZ118" s="482"/>
      <c r="DA118" s="482"/>
      <c r="DB118" s="482"/>
      <c r="DC118" s="482"/>
      <c r="DD118" s="482"/>
      <c r="DE118" s="482"/>
      <c r="DF118" s="482"/>
      <c r="DG118" s="482"/>
      <c r="DH118" s="482"/>
      <c r="DI118" s="482"/>
      <c r="DJ118" s="482"/>
      <c r="DK118" s="482"/>
      <c r="DL118" s="482"/>
      <c r="DM118" s="482"/>
      <c r="DN118" s="482"/>
      <c r="DO118" s="482"/>
      <c r="DP118" s="482"/>
      <c r="DQ118" s="482"/>
      <c r="DR118" s="482"/>
      <c r="DS118" s="482"/>
      <c r="DT118" s="482"/>
      <c r="DU118" s="482"/>
      <c r="DV118" s="482"/>
      <c r="DW118" s="482"/>
      <c r="DX118" s="482"/>
      <c r="DY118" s="482"/>
      <c r="DZ118" s="482"/>
      <c r="EA118" s="482"/>
      <c r="EB118" s="482"/>
      <c r="EC118" s="482"/>
      <c r="ED118" s="482"/>
      <c r="EE118" s="482"/>
      <c r="EF118" s="482"/>
      <c r="EG118" s="482"/>
      <c r="EH118" s="482"/>
      <c r="EI118" s="482"/>
      <c r="EJ118" s="482"/>
      <c r="EK118" s="482"/>
      <c r="EL118" s="482"/>
      <c r="EM118" s="482"/>
      <c r="EN118" s="482"/>
      <c r="EO118" s="482"/>
      <c r="EP118" s="482"/>
      <c r="EQ118" s="482"/>
      <c r="ER118" s="482"/>
      <c r="ES118" s="482"/>
      <c r="ET118" s="482"/>
      <c r="EU118" s="482"/>
      <c r="EV118" s="482"/>
      <c r="EW118" s="482"/>
      <c r="EX118" s="482"/>
      <c r="EY118" s="482"/>
      <c r="EZ118" s="482"/>
      <c r="FA118" s="482"/>
      <c r="FB118" s="482"/>
      <c r="FC118" s="482"/>
      <c r="FD118" s="482"/>
      <c r="FE118" s="482"/>
      <c r="FF118" s="482"/>
      <c r="FG118" s="482"/>
      <c r="FH118" s="482"/>
      <c r="FI118" s="482"/>
      <c r="FJ118" s="482"/>
      <c r="FK118" s="482"/>
      <c r="FL118" s="482"/>
      <c r="FM118" s="482"/>
      <c r="FN118" s="482"/>
      <c r="FO118" s="482"/>
      <c r="FP118" s="482"/>
      <c r="FQ118" s="482"/>
      <c r="FR118" s="482"/>
    </row>
    <row r="119" spans="1:174" s="525" customFormat="1" ht="18" customHeight="1" x14ac:dyDescent="0.2">
      <c r="A119" s="514"/>
      <c r="B119" s="818"/>
      <c r="C119" s="528"/>
      <c r="D119" s="527"/>
      <c r="E119" s="528"/>
      <c r="F119" s="529"/>
      <c r="G119" s="537">
        <f t="shared" si="16"/>
        <v>0</v>
      </c>
      <c r="H119" s="531">
        <v>10</v>
      </c>
      <c r="I119" s="532">
        <f t="shared" si="17"/>
        <v>0</v>
      </c>
      <c r="J119" s="533">
        <f t="shared" si="18"/>
        <v>0</v>
      </c>
      <c r="K119" s="534">
        <f t="shared" si="19"/>
        <v>0</v>
      </c>
      <c r="L119" s="535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</row>
    <row r="120" spans="1:174" s="99" customFormat="1" ht="18" customHeight="1" x14ac:dyDescent="0.2">
      <c r="A120" s="514"/>
      <c r="B120" s="257"/>
      <c r="C120" s="539"/>
      <c r="D120" s="315"/>
      <c r="E120" s="539"/>
      <c r="F120" s="540"/>
      <c r="G120" s="541"/>
      <c r="H120" s="542"/>
      <c r="I120" s="543"/>
      <c r="J120" s="544"/>
      <c r="K120" s="258"/>
      <c r="L120" s="545"/>
    </row>
    <row r="121" spans="1:174" s="99" customFormat="1" x14ac:dyDescent="0.2">
      <c r="A121" s="514"/>
      <c r="B121" s="546"/>
      <c r="C121" s="539"/>
      <c r="D121" s="315"/>
      <c r="E121" s="539"/>
      <c r="F121" s="540"/>
      <c r="G121" s="547"/>
      <c r="H121" s="542"/>
      <c r="I121" s="543"/>
      <c r="J121" s="544"/>
      <c r="K121" s="258"/>
      <c r="L121" s="545"/>
    </row>
    <row r="122" spans="1:174" s="549" customFormat="1" ht="18" hidden="1" customHeight="1" x14ac:dyDescent="0.2">
      <c r="A122" s="472"/>
      <c r="B122" s="818" t="s">
        <v>345</v>
      </c>
      <c r="C122" s="548"/>
      <c r="D122" s="517"/>
      <c r="E122" s="517"/>
      <c r="F122" s="558"/>
      <c r="G122" s="559">
        <f t="shared" ref="G122:G141" si="20">F122*1.1</f>
        <v>0</v>
      </c>
      <c r="H122" s="560">
        <v>10</v>
      </c>
      <c r="I122" s="521">
        <f t="shared" ref="I122:I141" si="21">K122*F122</f>
        <v>0</v>
      </c>
      <c r="J122" s="522">
        <f t="shared" ref="J122:J141" si="22">K122*G122</f>
        <v>0</v>
      </c>
      <c r="K122" s="523">
        <f t="shared" ref="K122:K141" si="23">SUM(L122:L122)</f>
        <v>0</v>
      </c>
      <c r="L122" s="524"/>
      <c r="M122" s="99"/>
      <c r="N122" s="99"/>
      <c r="O122" s="482"/>
      <c r="P122" s="482"/>
      <c r="Q122" s="482"/>
      <c r="R122" s="482"/>
      <c r="S122" s="482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482"/>
      <c r="AL122" s="482"/>
      <c r="AM122" s="482"/>
      <c r="AN122" s="482"/>
      <c r="AO122" s="482"/>
      <c r="AP122" s="482"/>
      <c r="AQ122" s="482"/>
      <c r="AR122" s="482"/>
      <c r="AS122" s="482"/>
      <c r="AT122" s="482"/>
      <c r="AU122" s="482"/>
      <c r="AV122" s="482"/>
      <c r="AW122" s="482"/>
      <c r="AX122" s="482"/>
      <c r="AY122" s="482"/>
      <c r="AZ122" s="482"/>
      <c r="BA122" s="482"/>
      <c r="BB122" s="482"/>
      <c r="BC122" s="482"/>
      <c r="BD122" s="482"/>
      <c r="BE122" s="482"/>
      <c r="BF122" s="482"/>
      <c r="BG122" s="482"/>
      <c r="BH122" s="482"/>
      <c r="BI122" s="482"/>
      <c r="BJ122" s="482"/>
      <c r="BK122" s="482"/>
      <c r="BL122" s="482"/>
      <c r="BM122" s="482"/>
      <c r="BN122" s="482"/>
      <c r="BO122" s="482"/>
      <c r="BP122" s="482"/>
      <c r="BQ122" s="482"/>
      <c r="BR122" s="482"/>
      <c r="BS122" s="482"/>
      <c r="BT122" s="482"/>
      <c r="BU122" s="482"/>
      <c r="BV122" s="482"/>
      <c r="BW122" s="482"/>
      <c r="BX122" s="482"/>
      <c r="BY122" s="482"/>
      <c r="BZ122" s="482"/>
      <c r="CA122" s="482"/>
      <c r="CB122" s="482"/>
      <c r="CC122" s="482"/>
      <c r="CD122" s="482"/>
      <c r="CE122" s="482"/>
      <c r="CF122" s="482"/>
      <c r="CG122" s="482"/>
      <c r="CH122" s="482"/>
      <c r="CI122" s="482"/>
      <c r="CJ122" s="482"/>
      <c r="CK122" s="482"/>
      <c r="CL122" s="482"/>
      <c r="CM122" s="482"/>
      <c r="CN122" s="482"/>
      <c r="CO122" s="482"/>
      <c r="CP122" s="482"/>
      <c r="CQ122" s="482"/>
      <c r="CR122" s="482"/>
      <c r="CS122" s="482"/>
      <c r="CT122" s="482"/>
      <c r="CU122" s="482"/>
      <c r="CV122" s="482"/>
      <c r="CW122" s="482"/>
      <c r="CX122" s="482"/>
      <c r="CY122" s="482"/>
      <c r="CZ122" s="482"/>
      <c r="DA122" s="482"/>
      <c r="DB122" s="482"/>
      <c r="DC122" s="482"/>
      <c r="DD122" s="482"/>
      <c r="DE122" s="482"/>
      <c r="DF122" s="482"/>
      <c r="DG122" s="482"/>
      <c r="DH122" s="482"/>
      <c r="DI122" s="482"/>
      <c r="DJ122" s="482"/>
      <c r="DK122" s="482"/>
      <c r="DL122" s="482"/>
      <c r="DM122" s="482"/>
      <c r="DN122" s="482"/>
      <c r="DO122" s="482"/>
      <c r="DP122" s="482"/>
      <c r="DQ122" s="482"/>
      <c r="DR122" s="482"/>
      <c r="DS122" s="482"/>
      <c r="DT122" s="482"/>
      <c r="DU122" s="482"/>
      <c r="DV122" s="482"/>
      <c r="DW122" s="482"/>
      <c r="DX122" s="482"/>
      <c r="DY122" s="482"/>
      <c r="DZ122" s="482"/>
      <c r="EA122" s="482"/>
      <c r="EB122" s="482"/>
      <c r="EC122" s="482"/>
      <c r="ED122" s="482"/>
      <c r="EE122" s="482"/>
      <c r="EF122" s="482"/>
      <c r="EG122" s="482"/>
      <c r="EH122" s="482"/>
      <c r="EI122" s="482"/>
      <c r="EJ122" s="482"/>
      <c r="EK122" s="482"/>
      <c r="EL122" s="482"/>
      <c r="EM122" s="482"/>
      <c r="EN122" s="482"/>
      <c r="EO122" s="482"/>
      <c r="EP122" s="482"/>
      <c r="EQ122" s="482"/>
      <c r="ER122" s="482"/>
      <c r="ES122" s="482"/>
      <c r="ET122" s="482"/>
      <c r="EU122" s="482"/>
      <c r="EV122" s="482"/>
      <c r="EW122" s="482"/>
      <c r="EX122" s="482"/>
      <c r="EY122" s="482"/>
      <c r="EZ122" s="482"/>
      <c r="FA122" s="482"/>
      <c r="FB122" s="482"/>
      <c r="FC122" s="482"/>
      <c r="FD122" s="482"/>
      <c r="FE122" s="482"/>
      <c r="FF122" s="482"/>
      <c r="FG122" s="482"/>
      <c r="FH122" s="482"/>
      <c r="FI122" s="482"/>
      <c r="FJ122" s="482"/>
      <c r="FK122" s="482"/>
      <c r="FL122" s="482"/>
      <c r="FM122" s="482"/>
      <c r="FN122" s="482"/>
      <c r="FO122" s="482"/>
      <c r="FP122" s="482"/>
      <c r="FQ122" s="482"/>
      <c r="FR122" s="482"/>
    </row>
    <row r="123" spans="1:174" s="536" customFormat="1" ht="18" hidden="1" customHeight="1" x14ac:dyDescent="0.2">
      <c r="A123" s="472"/>
      <c r="B123" s="818"/>
      <c r="C123" s="550"/>
      <c r="D123" s="528"/>
      <c r="E123" s="528"/>
      <c r="F123" s="561"/>
      <c r="G123" s="547">
        <f t="shared" si="20"/>
        <v>0</v>
      </c>
      <c r="H123" s="562">
        <v>10</v>
      </c>
      <c r="I123" s="532">
        <f t="shared" si="21"/>
        <v>0</v>
      </c>
      <c r="J123" s="533">
        <f t="shared" si="22"/>
        <v>0</v>
      </c>
      <c r="K123" s="534">
        <f t="shared" si="23"/>
        <v>0</v>
      </c>
      <c r="L123" s="551"/>
      <c r="M123" s="99"/>
      <c r="N123" s="99"/>
      <c r="O123" s="482"/>
      <c r="P123" s="482"/>
      <c r="Q123" s="482"/>
      <c r="R123" s="482"/>
      <c r="S123" s="482"/>
      <c r="T123" s="482"/>
      <c r="U123" s="482"/>
      <c r="V123" s="482"/>
      <c r="W123" s="482"/>
      <c r="X123" s="482"/>
      <c r="Y123" s="482"/>
      <c r="Z123" s="482"/>
      <c r="AA123" s="482"/>
      <c r="AB123" s="482"/>
      <c r="AC123" s="482"/>
      <c r="AD123" s="482"/>
      <c r="AE123" s="482"/>
      <c r="AF123" s="482"/>
      <c r="AG123" s="482"/>
      <c r="AH123" s="482"/>
      <c r="AI123" s="482"/>
      <c r="AJ123" s="482"/>
      <c r="AK123" s="482"/>
      <c r="AL123" s="482"/>
      <c r="AM123" s="482"/>
      <c r="AN123" s="482"/>
      <c r="AO123" s="482"/>
      <c r="AP123" s="482"/>
      <c r="AQ123" s="482"/>
      <c r="AR123" s="482"/>
      <c r="AS123" s="482"/>
      <c r="AT123" s="482"/>
      <c r="AU123" s="482"/>
      <c r="AV123" s="482"/>
      <c r="AW123" s="482"/>
      <c r="AX123" s="482"/>
      <c r="AY123" s="482"/>
      <c r="AZ123" s="482"/>
      <c r="BA123" s="482"/>
      <c r="BB123" s="482"/>
      <c r="BC123" s="482"/>
      <c r="BD123" s="482"/>
      <c r="BE123" s="482"/>
      <c r="BF123" s="482"/>
      <c r="BG123" s="482"/>
      <c r="BH123" s="482"/>
      <c r="BI123" s="482"/>
      <c r="BJ123" s="482"/>
      <c r="BK123" s="482"/>
      <c r="BL123" s="482"/>
      <c r="BM123" s="482"/>
      <c r="BN123" s="482"/>
      <c r="BO123" s="482"/>
      <c r="BP123" s="482"/>
      <c r="BQ123" s="482"/>
      <c r="BR123" s="482"/>
      <c r="BS123" s="482"/>
      <c r="BT123" s="482"/>
      <c r="BU123" s="482"/>
      <c r="BV123" s="482"/>
      <c r="BW123" s="482"/>
      <c r="BX123" s="482"/>
      <c r="BY123" s="482"/>
      <c r="BZ123" s="482"/>
      <c r="CA123" s="482"/>
      <c r="CB123" s="482"/>
      <c r="CC123" s="482"/>
      <c r="CD123" s="482"/>
      <c r="CE123" s="482"/>
      <c r="CF123" s="482"/>
      <c r="CG123" s="482"/>
      <c r="CH123" s="482"/>
      <c r="CI123" s="482"/>
      <c r="CJ123" s="482"/>
      <c r="CK123" s="482"/>
      <c r="CL123" s="482"/>
      <c r="CM123" s="482"/>
      <c r="CN123" s="482"/>
      <c r="CO123" s="482"/>
      <c r="CP123" s="482"/>
      <c r="CQ123" s="482"/>
      <c r="CR123" s="482"/>
      <c r="CS123" s="482"/>
      <c r="CT123" s="482"/>
      <c r="CU123" s="482"/>
      <c r="CV123" s="482"/>
      <c r="CW123" s="482"/>
      <c r="CX123" s="482"/>
      <c r="CY123" s="482"/>
      <c r="CZ123" s="482"/>
      <c r="DA123" s="482"/>
      <c r="DB123" s="482"/>
      <c r="DC123" s="482"/>
      <c r="DD123" s="482"/>
      <c r="DE123" s="482"/>
      <c r="DF123" s="482"/>
      <c r="DG123" s="482"/>
      <c r="DH123" s="482"/>
      <c r="DI123" s="482"/>
      <c r="DJ123" s="482"/>
      <c r="DK123" s="482"/>
      <c r="DL123" s="482"/>
      <c r="DM123" s="482"/>
      <c r="DN123" s="482"/>
      <c r="DO123" s="482"/>
      <c r="DP123" s="482"/>
      <c r="DQ123" s="482"/>
      <c r="DR123" s="482"/>
      <c r="DS123" s="482"/>
      <c r="DT123" s="482"/>
      <c r="DU123" s="482"/>
      <c r="DV123" s="482"/>
      <c r="DW123" s="482"/>
      <c r="DX123" s="482"/>
      <c r="DY123" s="482"/>
      <c r="DZ123" s="482"/>
      <c r="EA123" s="482"/>
      <c r="EB123" s="482"/>
      <c r="EC123" s="482"/>
      <c r="ED123" s="482"/>
      <c r="EE123" s="482"/>
      <c r="EF123" s="482"/>
      <c r="EG123" s="482"/>
      <c r="EH123" s="482"/>
      <c r="EI123" s="482"/>
      <c r="EJ123" s="482"/>
      <c r="EK123" s="482"/>
      <c r="EL123" s="482"/>
      <c r="EM123" s="482"/>
      <c r="EN123" s="482"/>
      <c r="EO123" s="482"/>
      <c r="EP123" s="482"/>
      <c r="EQ123" s="482"/>
      <c r="ER123" s="482"/>
      <c r="ES123" s="482"/>
      <c r="ET123" s="482"/>
      <c r="EU123" s="482"/>
      <c r="EV123" s="482"/>
      <c r="EW123" s="482"/>
      <c r="EX123" s="482"/>
      <c r="EY123" s="482"/>
      <c r="EZ123" s="482"/>
      <c r="FA123" s="482"/>
      <c r="FB123" s="482"/>
      <c r="FC123" s="482"/>
      <c r="FD123" s="482"/>
      <c r="FE123" s="482"/>
      <c r="FF123" s="482"/>
      <c r="FG123" s="482"/>
      <c r="FH123" s="482"/>
      <c r="FI123" s="482"/>
      <c r="FJ123" s="482"/>
      <c r="FK123" s="482"/>
      <c r="FL123" s="482"/>
      <c r="FM123" s="482"/>
      <c r="FN123" s="482"/>
      <c r="FO123" s="482"/>
      <c r="FP123" s="482"/>
      <c r="FQ123" s="482"/>
      <c r="FR123" s="482"/>
    </row>
    <row r="124" spans="1:174" s="536" customFormat="1" ht="18" hidden="1" customHeight="1" x14ac:dyDescent="0.2">
      <c r="A124" s="472"/>
      <c r="B124" s="818"/>
      <c r="C124" s="515"/>
      <c r="D124" s="517"/>
      <c r="E124" s="517"/>
      <c r="F124" s="558"/>
      <c r="G124" s="559">
        <f t="shared" si="20"/>
        <v>0</v>
      </c>
      <c r="H124" s="560">
        <v>10</v>
      </c>
      <c r="I124" s="521">
        <f t="shared" si="21"/>
        <v>0</v>
      </c>
      <c r="J124" s="522">
        <f t="shared" si="22"/>
        <v>0</v>
      </c>
      <c r="K124" s="523">
        <f t="shared" si="23"/>
        <v>0</v>
      </c>
      <c r="L124" s="552"/>
      <c r="M124" s="99"/>
      <c r="N124" s="99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482"/>
      <c r="AT124" s="482"/>
      <c r="AU124" s="482"/>
      <c r="AV124" s="482"/>
      <c r="AW124" s="482"/>
      <c r="AX124" s="482"/>
      <c r="AY124" s="482"/>
      <c r="AZ124" s="482"/>
      <c r="BA124" s="482"/>
      <c r="BB124" s="482"/>
      <c r="BC124" s="482"/>
      <c r="BD124" s="482"/>
      <c r="BE124" s="482"/>
      <c r="BF124" s="482"/>
      <c r="BG124" s="482"/>
      <c r="BH124" s="482"/>
      <c r="BI124" s="482"/>
      <c r="BJ124" s="482"/>
      <c r="BK124" s="482"/>
      <c r="BL124" s="482"/>
      <c r="BM124" s="482"/>
      <c r="BN124" s="482"/>
      <c r="BO124" s="482"/>
      <c r="BP124" s="482"/>
      <c r="BQ124" s="482"/>
      <c r="BR124" s="482"/>
      <c r="BS124" s="482"/>
      <c r="BT124" s="482"/>
      <c r="BU124" s="482"/>
      <c r="BV124" s="482"/>
      <c r="BW124" s="482"/>
      <c r="BX124" s="482"/>
      <c r="BY124" s="482"/>
      <c r="BZ124" s="482"/>
      <c r="CA124" s="482"/>
      <c r="CB124" s="482"/>
      <c r="CC124" s="482"/>
      <c r="CD124" s="482"/>
      <c r="CE124" s="482"/>
      <c r="CF124" s="482"/>
      <c r="CG124" s="482"/>
      <c r="CH124" s="482"/>
      <c r="CI124" s="482"/>
      <c r="CJ124" s="482"/>
      <c r="CK124" s="482"/>
      <c r="CL124" s="482"/>
      <c r="CM124" s="482"/>
      <c r="CN124" s="482"/>
      <c r="CO124" s="482"/>
      <c r="CP124" s="482"/>
      <c r="CQ124" s="482"/>
      <c r="CR124" s="482"/>
      <c r="CS124" s="482"/>
      <c r="CT124" s="482"/>
      <c r="CU124" s="482"/>
      <c r="CV124" s="482"/>
      <c r="CW124" s="482"/>
      <c r="CX124" s="482"/>
      <c r="CY124" s="482"/>
      <c r="CZ124" s="482"/>
      <c r="DA124" s="482"/>
      <c r="DB124" s="482"/>
      <c r="DC124" s="482"/>
      <c r="DD124" s="482"/>
      <c r="DE124" s="482"/>
      <c r="DF124" s="482"/>
      <c r="DG124" s="482"/>
      <c r="DH124" s="482"/>
      <c r="DI124" s="482"/>
      <c r="DJ124" s="482"/>
      <c r="DK124" s="482"/>
      <c r="DL124" s="482"/>
      <c r="DM124" s="482"/>
      <c r="DN124" s="482"/>
      <c r="DO124" s="482"/>
      <c r="DP124" s="482"/>
      <c r="DQ124" s="482"/>
      <c r="DR124" s="482"/>
      <c r="DS124" s="482"/>
      <c r="DT124" s="482"/>
      <c r="DU124" s="482"/>
      <c r="DV124" s="482"/>
      <c r="DW124" s="482"/>
      <c r="DX124" s="482"/>
      <c r="DY124" s="482"/>
      <c r="DZ124" s="482"/>
      <c r="EA124" s="482"/>
      <c r="EB124" s="482"/>
      <c r="EC124" s="482"/>
      <c r="ED124" s="482"/>
      <c r="EE124" s="482"/>
      <c r="EF124" s="482"/>
      <c r="EG124" s="482"/>
      <c r="EH124" s="482"/>
      <c r="EI124" s="482"/>
      <c r="EJ124" s="482"/>
      <c r="EK124" s="482"/>
      <c r="EL124" s="482"/>
      <c r="EM124" s="482"/>
      <c r="EN124" s="482"/>
      <c r="EO124" s="482"/>
      <c r="EP124" s="482"/>
      <c r="EQ124" s="482"/>
      <c r="ER124" s="482"/>
      <c r="ES124" s="482"/>
      <c r="ET124" s="482"/>
      <c r="EU124" s="482"/>
      <c r="EV124" s="482"/>
      <c r="EW124" s="482"/>
      <c r="EX124" s="482"/>
      <c r="EY124" s="482"/>
      <c r="EZ124" s="482"/>
      <c r="FA124" s="482"/>
      <c r="FB124" s="482"/>
      <c r="FC124" s="482"/>
      <c r="FD124" s="482"/>
      <c r="FE124" s="482"/>
      <c r="FF124" s="482"/>
      <c r="FG124" s="482"/>
      <c r="FH124" s="482"/>
      <c r="FI124" s="482"/>
      <c r="FJ124" s="482"/>
      <c r="FK124" s="482"/>
      <c r="FL124" s="482"/>
      <c r="FM124" s="482"/>
      <c r="FN124" s="482"/>
      <c r="FO124" s="482"/>
      <c r="FP124" s="482"/>
      <c r="FQ124" s="482"/>
      <c r="FR124" s="482"/>
    </row>
    <row r="125" spans="1:174" s="536" customFormat="1" ht="18" hidden="1" customHeight="1" x14ac:dyDescent="0.2">
      <c r="A125" s="472"/>
      <c r="B125" s="818"/>
      <c r="C125" s="550"/>
      <c r="D125" s="553"/>
      <c r="E125" s="528"/>
      <c r="F125" s="561"/>
      <c r="G125" s="547">
        <f t="shared" si="20"/>
        <v>0</v>
      </c>
      <c r="H125" s="562">
        <v>10</v>
      </c>
      <c r="I125" s="532">
        <f t="shared" si="21"/>
        <v>0</v>
      </c>
      <c r="J125" s="533">
        <f t="shared" si="22"/>
        <v>0</v>
      </c>
      <c r="K125" s="534">
        <f t="shared" si="23"/>
        <v>0</v>
      </c>
      <c r="L125" s="551"/>
      <c r="M125" s="99"/>
      <c r="N125" s="99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482"/>
      <c r="AT125" s="482"/>
      <c r="AU125" s="482"/>
      <c r="AV125" s="482"/>
      <c r="AW125" s="482"/>
      <c r="AX125" s="482"/>
      <c r="AY125" s="482"/>
      <c r="AZ125" s="482"/>
      <c r="BA125" s="482"/>
      <c r="BB125" s="482"/>
      <c r="BC125" s="482"/>
      <c r="BD125" s="482"/>
      <c r="BE125" s="482"/>
      <c r="BF125" s="482"/>
      <c r="BG125" s="482"/>
      <c r="BH125" s="482"/>
      <c r="BI125" s="482"/>
      <c r="BJ125" s="482"/>
      <c r="BK125" s="482"/>
      <c r="BL125" s="482"/>
      <c r="BM125" s="482"/>
      <c r="BN125" s="482"/>
      <c r="BO125" s="482"/>
      <c r="BP125" s="482"/>
      <c r="BQ125" s="482"/>
      <c r="BR125" s="482"/>
      <c r="BS125" s="482"/>
      <c r="BT125" s="482"/>
      <c r="BU125" s="482"/>
      <c r="BV125" s="482"/>
      <c r="BW125" s="482"/>
      <c r="BX125" s="482"/>
      <c r="BY125" s="482"/>
      <c r="BZ125" s="482"/>
      <c r="CA125" s="482"/>
      <c r="CB125" s="482"/>
      <c r="CC125" s="482"/>
      <c r="CD125" s="482"/>
      <c r="CE125" s="482"/>
      <c r="CF125" s="482"/>
      <c r="CG125" s="482"/>
      <c r="CH125" s="482"/>
      <c r="CI125" s="482"/>
      <c r="CJ125" s="482"/>
      <c r="CK125" s="482"/>
      <c r="CL125" s="482"/>
      <c r="CM125" s="482"/>
      <c r="CN125" s="482"/>
      <c r="CO125" s="482"/>
      <c r="CP125" s="482"/>
      <c r="CQ125" s="482"/>
      <c r="CR125" s="482"/>
      <c r="CS125" s="482"/>
      <c r="CT125" s="482"/>
      <c r="CU125" s="482"/>
      <c r="CV125" s="482"/>
      <c r="CW125" s="482"/>
      <c r="CX125" s="482"/>
      <c r="CY125" s="482"/>
      <c r="CZ125" s="482"/>
      <c r="DA125" s="482"/>
      <c r="DB125" s="482"/>
      <c r="DC125" s="482"/>
      <c r="DD125" s="482"/>
      <c r="DE125" s="482"/>
      <c r="DF125" s="482"/>
      <c r="DG125" s="482"/>
      <c r="DH125" s="482"/>
      <c r="DI125" s="482"/>
      <c r="DJ125" s="482"/>
      <c r="DK125" s="482"/>
      <c r="DL125" s="482"/>
      <c r="DM125" s="482"/>
      <c r="DN125" s="482"/>
      <c r="DO125" s="482"/>
      <c r="DP125" s="482"/>
      <c r="DQ125" s="482"/>
      <c r="DR125" s="482"/>
      <c r="DS125" s="482"/>
      <c r="DT125" s="482"/>
      <c r="DU125" s="482"/>
      <c r="DV125" s="482"/>
      <c r="DW125" s="482"/>
      <c r="DX125" s="482"/>
      <c r="DY125" s="482"/>
      <c r="DZ125" s="482"/>
      <c r="EA125" s="482"/>
      <c r="EB125" s="482"/>
      <c r="EC125" s="482"/>
      <c r="ED125" s="482"/>
      <c r="EE125" s="482"/>
      <c r="EF125" s="482"/>
      <c r="EG125" s="482"/>
      <c r="EH125" s="482"/>
      <c r="EI125" s="482"/>
      <c r="EJ125" s="482"/>
      <c r="EK125" s="482"/>
      <c r="EL125" s="482"/>
      <c r="EM125" s="482"/>
      <c r="EN125" s="482"/>
      <c r="EO125" s="482"/>
      <c r="EP125" s="482"/>
      <c r="EQ125" s="482"/>
      <c r="ER125" s="482"/>
      <c r="ES125" s="482"/>
      <c r="ET125" s="482"/>
      <c r="EU125" s="482"/>
      <c r="EV125" s="482"/>
      <c r="EW125" s="482"/>
      <c r="EX125" s="482"/>
      <c r="EY125" s="482"/>
      <c r="EZ125" s="482"/>
      <c r="FA125" s="482"/>
      <c r="FB125" s="482"/>
      <c r="FC125" s="482"/>
      <c r="FD125" s="482"/>
      <c r="FE125" s="482"/>
      <c r="FF125" s="482"/>
      <c r="FG125" s="482"/>
      <c r="FH125" s="482"/>
      <c r="FI125" s="482"/>
      <c r="FJ125" s="482"/>
      <c r="FK125" s="482"/>
      <c r="FL125" s="482"/>
      <c r="FM125" s="482"/>
      <c r="FN125" s="482"/>
      <c r="FO125" s="482"/>
      <c r="FP125" s="482"/>
      <c r="FQ125" s="482"/>
      <c r="FR125" s="482"/>
    </row>
    <row r="126" spans="1:174" s="536" customFormat="1" ht="18" hidden="1" customHeight="1" x14ac:dyDescent="0.2">
      <c r="A126" s="472"/>
      <c r="B126" s="818"/>
      <c r="C126" s="515"/>
      <c r="D126" s="517"/>
      <c r="E126" s="517"/>
      <c r="F126" s="558"/>
      <c r="G126" s="559">
        <f t="shared" si="20"/>
        <v>0</v>
      </c>
      <c r="H126" s="560">
        <v>10</v>
      </c>
      <c r="I126" s="521">
        <f t="shared" si="21"/>
        <v>0</v>
      </c>
      <c r="J126" s="522">
        <f t="shared" si="22"/>
        <v>0</v>
      </c>
      <c r="K126" s="523">
        <f t="shared" si="23"/>
        <v>0</v>
      </c>
      <c r="L126" s="552"/>
      <c r="M126" s="99"/>
      <c r="N126" s="99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482"/>
      <c r="AT126" s="482"/>
      <c r="AU126" s="482"/>
      <c r="AV126" s="482"/>
      <c r="AW126" s="482"/>
      <c r="AX126" s="482"/>
      <c r="AY126" s="482"/>
      <c r="AZ126" s="482"/>
      <c r="BA126" s="482"/>
      <c r="BB126" s="482"/>
      <c r="BC126" s="482"/>
      <c r="BD126" s="482"/>
      <c r="BE126" s="482"/>
      <c r="BF126" s="482"/>
      <c r="BG126" s="482"/>
      <c r="BH126" s="482"/>
      <c r="BI126" s="482"/>
      <c r="BJ126" s="482"/>
      <c r="BK126" s="482"/>
      <c r="BL126" s="482"/>
      <c r="BM126" s="482"/>
      <c r="BN126" s="482"/>
      <c r="BO126" s="482"/>
      <c r="BP126" s="482"/>
      <c r="BQ126" s="482"/>
      <c r="BR126" s="482"/>
      <c r="BS126" s="482"/>
      <c r="BT126" s="482"/>
      <c r="BU126" s="482"/>
      <c r="BV126" s="482"/>
      <c r="BW126" s="482"/>
      <c r="BX126" s="482"/>
      <c r="BY126" s="482"/>
      <c r="BZ126" s="482"/>
      <c r="CA126" s="482"/>
      <c r="CB126" s="482"/>
      <c r="CC126" s="482"/>
      <c r="CD126" s="482"/>
      <c r="CE126" s="482"/>
      <c r="CF126" s="482"/>
      <c r="CG126" s="482"/>
      <c r="CH126" s="482"/>
      <c r="CI126" s="482"/>
      <c r="CJ126" s="482"/>
      <c r="CK126" s="482"/>
      <c r="CL126" s="482"/>
      <c r="CM126" s="482"/>
      <c r="CN126" s="482"/>
      <c r="CO126" s="482"/>
      <c r="CP126" s="482"/>
      <c r="CQ126" s="482"/>
      <c r="CR126" s="482"/>
      <c r="CS126" s="482"/>
      <c r="CT126" s="482"/>
      <c r="CU126" s="482"/>
      <c r="CV126" s="482"/>
      <c r="CW126" s="482"/>
      <c r="CX126" s="482"/>
      <c r="CY126" s="482"/>
      <c r="CZ126" s="482"/>
      <c r="DA126" s="482"/>
      <c r="DB126" s="482"/>
      <c r="DC126" s="482"/>
      <c r="DD126" s="482"/>
      <c r="DE126" s="482"/>
      <c r="DF126" s="482"/>
      <c r="DG126" s="482"/>
      <c r="DH126" s="482"/>
      <c r="DI126" s="482"/>
      <c r="DJ126" s="482"/>
      <c r="DK126" s="482"/>
      <c r="DL126" s="482"/>
      <c r="DM126" s="482"/>
      <c r="DN126" s="482"/>
      <c r="DO126" s="482"/>
      <c r="DP126" s="482"/>
      <c r="DQ126" s="482"/>
      <c r="DR126" s="482"/>
      <c r="DS126" s="482"/>
      <c r="DT126" s="482"/>
      <c r="DU126" s="482"/>
      <c r="DV126" s="482"/>
      <c r="DW126" s="482"/>
      <c r="DX126" s="482"/>
      <c r="DY126" s="482"/>
      <c r="DZ126" s="482"/>
      <c r="EA126" s="482"/>
      <c r="EB126" s="482"/>
      <c r="EC126" s="482"/>
      <c r="ED126" s="482"/>
      <c r="EE126" s="482"/>
      <c r="EF126" s="482"/>
      <c r="EG126" s="482"/>
      <c r="EH126" s="482"/>
      <c r="EI126" s="482"/>
      <c r="EJ126" s="482"/>
      <c r="EK126" s="482"/>
      <c r="EL126" s="482"/>
      <c r="EM126" s="482"/>
      <c r="EN126" s="482"/>
      <c r="EO126" s="482"/>
      <c r="EP126" s="482"/>
      <c r="EQ126" s="482"/>
      <c r="ER126" s="482"/>
      <c r="ES126" s="482"/>
      <c r="ET126" s="482"/>
      <c r="EU126" s="482"/>
      <c r="EV126" s="482"/>
      <c r="EW126" s="482"/>
      <c r="EX126" s="482"/>
      <c r="EY126" s="482"/>
      <c r="EZ126" s="482"/>
      <c r="FA126" s="482"/>
      <c r="FB126" s="482"/>
      <c r="FC126" s="482"/>
      <c r="FD126" s="482"/>
      <c r="FE126" s="482"/>
      <c r="FF126" s="482"/>
      <c r="FG126" s="482"/>
      <c r="FH126" s="482"/>
      <c r="FI126" s="482"/>
      <c r="FJ126" s="482"/>
      <c r="FK126" s="482"/>
      <c r="FL126" s="482"/>
      <c r="FM126" s="482"/>
      <c r="FN126" s="482"/>
      <c r="FO126" s="482"/>
      <c r="FP126" s="482"/>
      <c r="FQ126" s="482"/>
      <c r="FR126" s="482"/>
    </row>
    <row r="127" spans="1:174" s="536" customFormat="1" ht="18" hidden="1" customHeight="1" x14ac:dyDescent="0.2">
      <c r="A127" s="472"/>
      <c r="B127" s="818"/>
      <c r="C127" s="550"/>
      <c r="D127" s="554"/>
      <c r="E127" s="528"/>
      <c r="F127" s="561"/>
      <c r="G127" s="547">
        <f t="shared" si="20"/>
        <v>0</v>
      </c>
      <c r="H127" s="562">
        <v>10</v>
      </c>
      <c r="I127" s="532">
        <f t="shared" si="21"/>
        <v>0</v>
      </c>
      <c r="J127" s="533">
        <f t="shared" si="22"/>
        <v>0</v>
      </c>
      <c r="K127" s="534">
        <f t="shared" si="23"/>
        <v>0</v>
      </c>
      <c r="L127" s="551"/>
      <c r="M127" s="99"/>
      <c r="N127" s="99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482"/>
      <c r="AT127" s="482"/>
      <c r="AU127" s="482"/>
      <c r="AV127" s="482"/>
      <c r="AW127" s="482"/>
      <c r="AX127" s="482"/>
      <c r="AY127" s="482"/>
      <c r="AZ127" s="482"/>
      <c r="BA127" s="482"/>
      <c r="BB127" s="482"/>
      <c r="BC127" s="482"/>
      <c r="BD127" s="482"/>
      <c r="BE127" s="482"/>
      <c r="BF127" s="482"/>
      <c r="BG127" s="482"/>
      <c r="BH127" s="482"/>
      <c r="BI127" s="482"/>
      <c r="BJ127" s="482"/>
      <c r="BK127" s="482"/>
      <c r="BL127" s="482"/>
      <c r="BM127" s="482"/>
      <c r="BN127" s="482"/>
      <c r="BO127" s="482"/>
      <c r="BP127" s="482"/>
      <c r="BQ127" s="482"/>
      <c r="BR127" s="482"/>
      <c r="BS127" s="482"/>
      <c r="BT127" s="482"/>
      <c r="BU127" s="482"/>
      <c r="BV127" s="482"/>
      <c r="BW127" s="482"/>
      <c r="BX127" s="482"/>
      <c r="BY127" s="482"/>
      <c r="BZ127" s="482"/>
      <c r="CA127" s="482"/>
      <c r="CB127" s="482"/>
      <c r="CC127" s="482"/>
      <c r="CD127" s="482"/>
      <c r="CE127" s="482"/>
      <c r="CF127" s="482"/>
      <c r="CG127" s="482"/>
      <c r="CH127" s="482"/>
      <c r="CI127" s="482"/>
      <c r="CJ127" s="482"/>
      <c r="CK127" s="482"/>
      <c r="CL127" s="482"/>
      <c r="CM127" s="482"/>
      <c r="CN127" s="482"/>
      <c r="CO127" s="482"/>
      <c r="CP127" s="482"/>
      <c r="CQ127" s="482"/>
      <c r="CR127" s="482"/>
      <c r="CS127" s="482"/>
      <c r="CT127" s="482"/>
      <c r="CU127" s="482"/>
      <c r="CV127" s="482"/>
      <c r="CW127" s="482"/>
      <c r="CX127" s="482"/>
      <c r="CY127" s="482"/>
      <c r="CZ127" s="482"/>
      <c r="DA127" s="482"/>
      <c r="DB127" s="482"/>
      <c r="DC127" s="482"/>
      <c r="DD127" s="482"/>
      <c r="DE127" s="482"/>
      <c r="DF127" s="482"/>
      <c r="DG127" s="482"/>
      <c r="DH127" s="482"/>
      <c r="DI127" s="482"/>
      <c r="DJ127" s="482"/>
      <c r="DK127" s="482"/>
      <c r="DL127" s="482"/>
      <c r="DM127" s="482"/>
      <c r="DN127" s="482"/>
      <c r="DO127" s="482"/>
      <c r="DP127" s="482"/>
      <c r="DQ127" s="482"/>
      <c r="DR127" s="482"/>
      <c r="DS127" s="482"/>
      <c r="DT127" s="482"/>
      <c r="DU127" s="482"/>
      <c r="DV127" s="482"/>
      <c r="DW127" s="482"/>
      <c r="DX127" s="482"/>
      <c r="DY127" s="482"/>
      <c r="DZ127" s="482"/>
      <c r="EA127" s="482"/>
      <c r="EB127" s="482"/>
      <c r="EC127" s="482"/>
      <c r="ED127" s="482"/>
      <c r="EE127" s="482"/>
      <c r="EF127" s="482"/>
      <c r="EG127" s="482"/>
      <c r="EH127" s="482"/>
      <c r="EI127" s="482"/>
      <c r="EJ127" s="482"/>
      <c r="EK127" s="482"/>
      <c r="EL127" s="482"/>
      <c r="EM127" s="482"/>
      <c r="EN127" s="482"/>
      <c r="EO127" s="482"/>
      <c r="EP127" s="482"/>
      <c r="EQ127" s="482"/>
      <c r="ER127" s="482"/>
      <c r="ES127" s="482"/>
      <c r="ET127" s="482"/>
      <c r="EU127" s="482"/>
      <c r="EV127" s="482"/>
      <c r="EW127" s="482"/>
      <c r="EX127" s="482"/>
      <c r="EY127" s="482"/>
      <c r="EZ127" s="482"/>
      <c r="FA127" s="482"/>
      <c r="FB127" s="482"/>
      <c r="FC127" s="482"/>
      <c r="FD127" s="482"/>
      <c r="FE127" s="482"/>
      <c r="FF127" s="482"/>
      <c r="FG127" s="482"/>
      <c r="FH127" s="482"/>
      <c r="FI127" s="482"/>
      <c r="FJ127" s="482"/>
      <c r="FK127" s="482"/>
      <c r="FL127" s="482"/>
      <c r="FM127" s="482"/>
      <c r="FN127" s="482"/>
      <c r="FO127" s="482"/>
      <c r="FP127" s="482"/>
      <c r="FQ127" s="482"/>
      <c r="FR127" s="482"/>
    </row>
    <row r="128" spans="1:174" s="536" customFormat="1" ht="18" hidden="1" customHeight="1" x14ac:dyDescent="0.2">
      <c r="A128" s="472"/>
      <c r="B128" s="818"/>
      <c r="C128" s="515"/>
      <c r="D128" s="517"/>
      <c r="E128" s="517"/>
      <c r="F128" s="558"/>
      <c r="G128" s="559">
        <f t="shared" si="20"/>
        <v>0</v>
      </c>
      <c r="H128" s="560">
        <v>10</v>
      </c>
      <c r="I128" s="521">
        <f t="shared" si="21"/>
        <v>0</v>
      </c>
      <c r="J128" s="522">
        <f t="shared" si="22"/>
        <v>0</v>
      </c>
      <c r="K128" s="523">
        <f t="shared" si="23"/>
        <v>0</v>
      </c>
      <c r="L128" s="552"/>
      <c r="M128" s="99"/>
      <c r="N128" s="99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482"/>
      <c r="AT128" s="482"/>
      <c r="AU128" s="482"/>
      <c r="AV128" s="482"/>
      <c r="AW128" s="482"/>
      <c r="AX128" s="482"/>
      <c r="AY128" s="482"/>
      <c r="AZ128" s="482"/>
      <c r="BA128" s="482"/>
      <c r="BB128" s="482"/>
      <c r="BC128" s="482"/>
      <c r="BD128" s="482"/>
      <c r="BE128" s="482"/>
      <c r="BF128" s="482"/>
      <c r="BG128" s="482"/>
      <c r="BH128" s="482"/>
      <c r="BI128" s="482"/>
      <c r="BJ128" s="482"/>
      <c r="BK128" s="482"/>
      <c r="BL128" s="482"/>
      <c r="BM128" s="482"/>
      <c r="BN128" s="482"/>
      <c r="BO128" s="482"/>
      <c r="BP128" s="482"/>
      <c r="BQ128" s="482"/>
      <c r="BR128" s="482"/>
      <c r="BS128" s="482"/>
      <c r="BT128" s="482"/>
      <c r="BU128" s="482"/>
      <c r="BV128" s="482"/>
      <c r="BW128" s="482"/>
      <c r="BX128" s="482"/>
      <c r="BY128" s="482"/>
      <c r="BZ128" s="482"/>
      <c r="CA128" s="482"/>
      <c r="CB128" s="482"/>
      <c r="CC128" s="482"/>
      <c r="CD128" s="482"/>
      <c r="CE128" s="482"/>
      <c r="CF128" s="482"/>
      <c r="CG128" s="482"/>
      <c r="CH128" s="482"/>
      <c r="CI128" s="482"/>
      <c r="CJ128" s="482"/>
      <c r="CK128" s="482"/>
      <c r="CL128" s="482"/>
      <c r="CM128" s="482"/>
      <c r="CN128" s="482"/>
      <c r="CO128" s="482"/>
      <c r="CP128" s="482"/>
      <c r="CQ128" s="482"/>
      <c r="CR128" s="482"/>
      <c r="CS128" s="482"/>
      <c r="CT128" s="482"/>
      <c r="CU128" s="482"/>
      <c r="CV128" s="482"/>
      <c r="CW128" s="482"/>
      <c r="CX128" s="482"/>
      <c r="CY128" s="482"/>
      <c r="CZ128" s="482"/>
      <c r="DA128" s="482"/>
      <c r="DB128" s="482"/>
      <c r="DC128" s="482"/>
      <c r="DD128" s="482"/>
      <c r="DE128" s="482"/>
      <c r="DF128" s="482"/>
      <c r="DG128" s="482"/>
      <c r="DH128" s="482"/>
      <c r="DI128" s="482"/>
      <c r="DJ128" s="482"/>
      <c r="DK128" s="482"/>
      <c r="DL128" s="482"/>
      <c r="DM128" s="482"/>
      <c r="DN128" s="482"/>
      <c r="DO128" s="482"/>
      <c r="DP128" s="482"/>
      <c r="DQ128" s="482"/>
      <c r="DR128" s="482"/>
      <c r="DS128" s="482"/>
      <c r="DT128" s="482"/>
      <c r="DU128" s="482"/>
      <c r="DV128" s="482"/>
      <c r="DW128" s="482"/>
      <c r="DX128" s="482"/>
      <c r="DY128" s="482"/>
      <c r="DZ128" s="482"/>
      <c r="EA128" s="482"/>
      <c r="EB128" s="482"/>
      <c r="EC128" s="482"/>
      <c r="ED128" s="482"/>
      <c r="EE128" s="482"/>
      <c r="EF128" s="482"/>
      <c r="EG128" s="482"/>
      <c r="EH128" s="482"/>
      <c r="EI128" s="482"/>
      <c r="EJ128" s="482"/>
      <c r="EK128" s="482"/>
      <c r="EL128" s="482"/>
      <c r="EM128" s="482"/>
      <c r="EN128" s="482"/>
      <c r="EO128" s="482"/>
      <c r="EP128" s="482"/>
      <c r="EQ128" s="482"/>
      <c r="ER128" s="482"/>
      <c r="ES128" s="482"/>
      <c r="ET128" s="482"/>
      <c r="EU128" s="482"/>
      <c r="EV128" s="482"/>
      <c r="EW128" s="482"/>
      <c r="EX128" s="482"/>
      <c r="EY128" s="482"/>
      <c r="EZ128" s="482"/>
      <c r="FA128" s="482"/>
      <c r="FB128" s="482"/>
      <c r="FC128" s="482"/>
      <c r="FD128" s="482"/>
      <c r="FE128" s="482"/>
      <c r="FF128" s="482"/>
      <c r="FG128" s="482"/>
      <c r="FH128" s="482"/>
      <c r="FI128" s="482"/>
      <c r="FJ128" s="482"/>
      <c r="FK128" s="482"/>
      <c r="FL128" s="482"/>
      <c r="FM128" s="482"/>
      <c r="FN128" s="482"/>
      <c r="FO128" s="482"/>
      <c r="FP128" s="482"/>
      <c r="FQ128" s="482"/>
      <c r="FR128" s="482"/>
    </row>
    <row r="129" spans="1:174" s="536" customFormat="1" ht="18" hidden="1" customHeight="1" x14ac:dyDescent="0.2">
      <c r="A129" s="472"/>
      <c r="B129" s="818"/>
      <c r="C129" s="526"/>
      <c r="D129" s="528"/>
      <c r="E129" s="528"/>
      <c r="F129" s="561"/>
      <c r="G129" s="547">
        <f t="shared" si="20"/>
        <v>0</v>
      </c>
      <c r="H129" s="562">
        <v>10</v>
      </c>
      <c r="I129" s="532">
        <f t="shared" si="21"/>
        <v>0</v>
      </c>
      <c r="J129" s="533">
        <f t="shared" si="22"/>
        <v>0</v>
      </c>
      <c r="K129" s="534">
        <f t="shared" si="23"/>
        <v>0</v>
      </c>
      <c r="L129" s="551"/>
      <c r="M129" s="99"/>
      <c r="N129" s="99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482"/>
      <c r="BD129" s="482"/>
      <c r="BE129" s="482"/>
      <c r="BF129" s="482"/>
      <c r="BG129" s="482"/>
      <c r="BH129" s="482"/>
      <c r="BI129" s="482"/>
      <c r="BJ129" s="482"/>
      <c r="BK129" s="482"/>
      <c r="BL129" s="482"/>
      <c r="BM129" s="482"/>
      <c r="BN129" s="482"/>
      <c r="BO129" s="482"/>
      <c r="BP129" s="482"/>
      <c r="BQ129" s="482"/>
      <c r="BR129" s="482"/>
      <c r="BS129" s="482"/>
      <c r="BT129" s="482"/>
      <c r="BU129" s="482"/>
      <c r="BV129" s="482"/>
      <c r="BW129" s="482"/>
      <c r="BX129" s="482"/>
      <c r="BY129" s="482"/>
      <c r="BZ129" s="482"/>
      <c r="CA129" s="482"/>
      <c r="CB129" s="482"/>
      <c r="CC129" s="482"/>
      <c r="CD129" s="482"/>
      <c r="CE129" s="482"/>
      <c r="CF129" s="482"/>
      <c r="CG129" s="482"/>
      <c r="CH129" s="482"/>
      <c r="CI129" s="482"/>
      <c r="CJ129" s="482"/>
      <c r="CK129" s="482"/>
      <c r="CL129" s="482"/>
      <c r="CM129" s="482"/>
      <c r="CN129" s="482"/>
      <c r="CO129" s="482"/>
      <c r="CP129" s="482"/>
      <c r="CQ129" s="482"/>
      <c r="CR129" s="482"/>
      <c r="CS129" s="482"/>
      <c r="CT129" s="482"/>
      <c r="CU129" s="482"/>
      <c r="CV129" s="482"/>
      <c r="CW129" s="482"/>
      <c r="CX129" s="482"/>
      <c r="CY129" s="482"/>
      <c r="CZ129" s="482"/>
      <c r="DA129" s="482"/>
      <c r="DB129" s="482"/>
      <c r="DC129" s="482"/>
      <c r="DD129" s="482"/>
      <c r="DE129" s="482"/>
      <c r="DF129" s="482"/>
      <c r="DG129" s="482"/>
      <c r="DH129" s="482"/>
      <c r="DI129" s="482"/>
      <c r="DJ129" s="482"/>
      <c r="DK129" s="482"/>
      <c r="DL129" s="482"/>
      <c r="DM129" s="482"/>
      <c r="DN129" s="482"/>
      <c r="DO129" s="482"/>
      <c r="DP129" s="482"/>
      <c r="DQ129" s="482"/>
      <c r="DR129" s="482"/>
      <c r="DS129" s="482"/>
      <c r="DT129" s="482"/>
      <c r="DU129" s="482"/>
      <c r="DV129" s="482"/>
      <c r="DW129" s="482"/>
      <c r="DX129" s="482"/>
      <c r="DY129" s="482"/>
      <c r="DZ129" s="482"/>
      <c r="EA129" s="482"/>
      <c r="EB129" s="482"/>
      <c r="EC129" s="482"/>
      <c r="ED129" s="482"/>
      <c r="EE129" s="482"/>
      <c r="EF129" s="482"/>
      <c r="EG129" s="482"/>
      <c r="EH129" s="482"/>
      <c r="EI129" s="482"/>
      <c r="EJ129" s="482"/>
      <c r="EK129" s="482"/>
      <c r="EL129" s="482"/>
      <c r="EM129" s="482"/>
      <c r="EN129" s="482"/>
      <c r="EO129" s="482"/>
      <c r="EP129" s="482"/>
      <c r="EQ129" s="482"/>
      <c r="ER129" s="482"/>
      <c r="ES129" s="482"/>
      <c r="ET129" s="482"/>
      <c r="EU129" s="482"/>
      <c r="EV129" s="482"/>
      <c r="EW129" s="482"/>
      <c r="EX129" s="482"/>
      <c r="EY129" s="482"/>
      <c r="EZ129" s="482"/>
      <c r="FA129" s="482"/>
      <c r="FB129" s="482"/>
      <c r="FC129" s="482"/>
      <c r="FD129" s="482"/>
      <c r="FE129" s="482"/>
      <c r="FF129" s="482"/>
      <c r="FG129" s="482"/>
      <c r="FH129" s="482"/>
      <c r="FI129" s="482"/>
      <c r="FJ129" s="482"/>
      <c r="FK129" s="482"/>
      <c r="FL129" s="482"/>
      <c r="FM129" s="482"/>
      <c r="FN129" s="482"/>
      <c r="FO129" s="482"/>
      <c r="FP129" s="482"/>
      <c r="FQ129" s="482"/>
      <c r="FR129" s="482"/>
    </row>
    <row r="130" spans="1:174" s="536" customFormat="1" ht="18" hidden="1" customHeight="1" x14ac:dyDescent="0.2">
      <c r="A130" s="472"/>
      <c r="B130" s="818"/>
      <c r="C130" s="515"/>
      <c r="D130" s="517"/>
      <c r="E130" s="517"/>
      <c r="F130" s="558"/>
      <c r="G130" s="559">
        <f t="shared" si="20"/>
        <v>0</v>
      </c>
      <c r="H130" s="560">
        <v>10</v>
      </c>
      <c r="I130" s="521">
        <f t="shared" si="21"/>
        <v>0</v>
      </c>
      <c r="J130" s="522">
        <f t="shared" si="22"/>
        <v>0</v>
      </c>
      <c r="K130" s="523">
        <f t="shared" si="23"/>
        <v>0</v>
      </c>
      <c r="L130" s="524"/>
      <c r="M130" s="99"/>
      <c r="N130" s="99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482"/>
      <c r="AT130" s="482"/>
      <c r="AU130" s="482"/>
      <c r="AV130" s="482"/>
      <c r="AW130" s="482"/>
      <c r="AX130" s="482"/>
      <c r="AY130" s="482"/>
      <c r="AZ130" s="482"/>
      <c r="BA130" s="482"/>
      <c r="BB130" s="482"/>
      <c r="BC130" s="482"/>
      <c r="BD130" s="482"/>
      <c r="BE130" s="482"/>
      <c r="BF130" s="482"/>
      <c r="BG130" s="482"/>
      <c r="BH130" s="482"/>
      <c r="BI130" s="482"/>
      <c r="BJ130" s="482"/>
      <c r="BK130" s="482"/>
      <c r="BL130" s="482"/>
      <c r="BM130" s="482"/>
      <c r="BN130" s="482"/>
      <c r="BO130" s="482"/>
      <c r="BP130" s="482"/>
      <c r="BQ130" s="482"/>
      <c r="BR130" s="482"/>
      <c r="BS130" s="482"/>
      <c r="BT130" s="482"/>
      <c r="BU130" s="482"/>
      <c r="BV130" s="482"/>
      <c r="BW130" s="482"/>
      <c r="BX130" s="482"/>
      <c r="BY130" s="482"/>
      <c r="BZ130" s="482"/>
      <c r="CA130" s="482"/>
      <c r="CB130" s="482"/>
      <c r="CC130" s="482"/>
      <c r="CD130" s="482"/>
      <c r="CE130" s="482"/>
      <c r="CF130" s="482"/>
      <c r="CG130" s="482"/>
      <c r="CH130" s="482"/>
      <c r="CI130" s="482"/>
      <c r="CJ130" s="482"/>
      <c r="CK130" s="482"/>
      <c r="CL130" s="482"/>
      <c r="CM130" s="482"/>
      <c r="CN130" s="482"/>
      <c r="CO130" s="482"/>
      <c r="CP130" s="482"/>
      <c r="CQ130" s="482"/>
      <c r="CR130" s="482"/>
      <c r="CS130" s="482"/>
      <c r="CT130" s="482"/>
      <c r="CU130" s="482"/>
      <c r="CV130" s="482"/>
      <c r="CW130" s="482"/>
      <c r="CX130" s="482"/>
      <c r="CY130" s="482"/>
      <c r="CZ130" s="482"/>
      <c r="DA130" s="482"/>
      <c r="DB130" s="482"/>
      <c r="DC130" s="482"/>
      <c r="DD130" s="482"/>
      <c r="DE130" s="482"/>
      <c r="DF130" s="482"/>
      <c r="DG130" s="482"/>
      <c r="DH130" s="482"/>
      <c r="DI130" s="482"/>
      <c r="DJ130" s="482"/>
      <c r="DK130" s="482"/>
      <c r="DL130" s="482"/>
      <c r="DM130" s="482"/>
      <c r="DN130" s="482"/>
      <c r="DO130" s="482"/>
      <c r="DP130" s="482"/>
      <c r="DQ130" s="482"/>
      <c r="DR130" s="482"/>
      <c r="DS130" s="482"/>
      <c r="DT130" s="482"/>
      <c r="DU130" s="482"/>
      <c r="DV130" s="482"/>
      <c r="DW130" s="482"/>
      <c r="DX130" s="482"/>
      <c r="DY130" s="482"/>
      <c r="DZ130" s="482"/>
      <c r="EA130" s="482"/>
      <c r="EB130" s="482"/>
      <c r="EC130" s="482"/>
      <c r="ED130" s="482"/>
      <c r="EE130" s="482"/>
      <c r="EF130" s="482"/>
      <c r="EG130" s="482"/>
      <c r="EH130" s="482"/>
      <c r="EI130" s="482"/>
      <c r="EJ130" s="482"/>
      <c r="EK130" s="482"/>
      <c r="EL130" s="482"/>
      <c r="EM130" s="482"/>
      <c r="EN130" s="482"/>
      <c r="EO130" s="482"/>
      <c r="EP130" s="482"/>
      <c r="EQ130" s="482"/>
      <c r="ER130" s="482"/>
      <c r="ES130" s="482"/>
      <c r="ET130" s="482"/>
      <c r="EU130" s="482"/>
      <c r="EV130" s="482"/>
      <c r="EW130" s="482"/>
      <c r="EX130" s="482"/>
      <c r="EY130" s="482"/>
      <c r="EZ130" s="482"/>
      <c r="FA130" s="482"/>
      <c r="FB130" s="482"/>
      <c r="FC130" s="482"/>
      <c r="FD130" s="482"/>
      <c r="FE130" s="482"/>
      <c r="FF130" s="482"/>
      <c r="FG130" s="482"/>
      <c r="FH130" s="482"/>
      <c r="FI130" s="482"/>
      <c r="FJ130" s="482"/>
      <c r="FK130" s="482"/>
      <c r="FL130" s="482"/>
      <c r="FM130" s="482"/>
      <c r="FN130" s="482"/>
      <c r="FO130" s="482"/>
      <c r="FP130" s="482"/>
      <c r="FQ130" s="482"/>
      <c r="FR130" s="482"/>
    </row>
    <row r="131" spans="1:174" s="536" customFormat="1" ht="18" hidden="1" customHeight="1" x14ac:dyDescent="0.2">
      <c r="A131" s="472"/>
      <c r="B131" s="818"/>
      <c r="C131" s="528"/>
      <c r="D131" s="527"/>
      <c r="E131" s="528"/>
      <c r="F131" s="561"/>
      <c r="G131" s="547">
        <f t="shared" si="20"/>
        <v>0</v>
      </c>
      <c r="H131" s="562">
        <v>10</v>
      </c>
      <c r="I131" s="532">
        <f t="shared" si="21"/>
        <v>0</v>
      </c>
      <c r="J131" s="533">
        <f t="shared" si="22"/>
        <v>0</v>
      </c>
      <c r="K131" s="534">
        <f t="shared" si="23"/>
        <v>0</v>
      </c>
      <c r="L131" s="535"/>
      <c r="M131" s="99"/>
      <c r="N131" s="99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482"/>
      <c r="AT131" s="482"/>
      <c r="AU131" s="482"/>
      <c r="AV131" s="482"/>
      <c r="AW131" s="482"/>
      <c r="AX131" s="482"/>
      <c r="AY131" s="482"/>
      <c r="AZ131" s="482"/>
      <c r="BA131" s="482"/>
      <c r="BB131" s="482"/>
      <c r="BC131" s="482"/>
      <c r="BD131" s="482"/>
      <c r="BE131" s="482"/>
      <c r="BF131" s="482"/>
      <c r="BG131" s="482"/>
      <c r="BH131" s="482"/>
      <c r="BI131" s="482"/>
      <c r="BJ131" s="482"/>
      <c r="BK131" s="482"/>
      <c r="BL131" s="482"/>
      <c r="BM131" s="482"/>
      <c r="BN131" s="482"/>
      <c r="BO131" s="482"/>
      <c r="BP131" s="482"/>
      <c r="BQ131" s="482"/>
      <c r="BR131" s="482"/>
      <c r="BS131" s="482"/>
      <c r="BT131" s="482"/>
      <c r="BU131" s="482"/>
      <c r="BV131" s="482"/>
      <c r="BW131" s="482"/>
      <c r="BX131" s="482"/>
      <c r="BY131" s="482"/>
      <c r="BZ131" s="482"/>
      <c r="CA131" s="482"/>
      <c r="CB131" s="482"/>
      <c r="CC131" s="482"/>
      <c r="CD131" s="482"/>
      <c r="CE131" s="482"/>
      <c r="CF131" s="482"/>
      <c r="CG131" s="482"/>
      <c r="CH131" s="482"/>
      <c r="CI131" s="482"/>
      <c r="CJ131" s="482"/>
      <c r="CK131" s="482"/>
      <c r="CL131" s="482"/>
      <c r="CM131" s="482"/>
      <c r="CN131" s="482"/>
      <c r="CO131" s="482"/>
      <c r="CP131" s="482"/>
      <c r="CQ131" s="482"/>
      <c r="CR131" s="482"/>
      <c r="CS131" s="482"/>
      <c r="CT131" s="482"/>
      <c r="CU131" s="482"/>
      <c r="CV131" s="482"/>
      <c r="CW131" s="482"/>
      <c r="CX131" s="482"/>
      <c r="CY131" s="482"/>
      <c r="CZ131" s="482"/>
      <c r="DA131" s="482"/>
      <c r="DB131" s="482"/>
      <c r="DC131" s="482"/>
      <c r="DD131" s="482"/>
      <c r="DE131" s="482"/>
      <c r="DF131" s="482"/>
      <c r="DG131" s="482"/>
      <c r="DH131" s="482"/>
      <c r="DI131" s="482"/>
      <c r="DJ131" s="482"/>
      <c r="DK131" s="482"/>
      <c r="DL131" s="482"/>
      <c r="DM131" s="482"/>
      <c r="DN131" s="482"/>
      <c r="DO131" s="482"/>
      <c r="DP131" s="482"/>
      <c r="DQ131" s="482"/>
      <c r="DR131" s="482"/>
      <c r="DS131" s="482"/>
      <c r="DT131" s="482"/>
      <c r="DU131" s="482"/>
      <c r="DV131" s="482"/>
      <c r="DW131" s="482"/>
      <c r="DX131" s="482"/>
      <c r="DY131" s="482"/>
      <c r="DZ131" s="482"/>
      <c r="EA131" s="482"/>
      <c r="EB131" s="482"/>
      <c r="EC131" s="482"/>
      <c r="ED131" s="482"/>
      <c r="EE131" s="482"/>
      <c r="EF131" s="482"/>
      <c r="EG131" s="482"/>
      <c r="EH131" s="482"/>
      <c r="EI131" s="482"/>
      <c r="EJ131" s="482"/>
      <c r="EK131" s="482"/>
      <c r="EL131" s="482"/>
      <c r="EM131" s="482"/>
      <c r="EN131" s="482"/>
      <c r="EO131" s="482"/>
      <c r="EP131" s="482"/>
      <c r="EQ131" s="482"/>
      <c r="ER131" s="482"/>
      <c r="ES131" s="482"/>
      <c r="ET131" s="482"/>
      <c r="EU131" s="482"/>
      <c r="EV131" s="482"/>
      <c r="EW131" s="482"/>
      <c r="EX131" s="482"/>
      <c r="EY131" s="482"/>
      <c r="EZ131" s="482"/>
      <c r="FA131" s="482"/>
      <c r="FB131" s="482"/>
      <c r="FC131" s="482"/>
      <c r="FD131" s="482"/>
      <c r="FE131" s="482"/>
      <c r="FF131" s="482"/>
      <c r="FG131" s="482"/>
      <c r="FH131" s="482"/>
      <c r="FI131" s="482"/>
      <c r="FJ131" s="482"/>
      <c r="FK131" s="482"/>
      <c r="FL131" s="482"/>
      <c r="FM131" s="482"/>
      <c r="FN131" s="482"/>
      <c r="FO131" s="482"/>
      <c r="FP131" s="482"/>
      <c r="FQ131" s="482"/>
      <c r="FR131" s="482"/>
    </row>
    <row r="132" spans="1:174" s="536" customFormat="1" ht="18" hidden="1" customHeight="1" x14ac:dyDescent="0.2">
      <c r="A132" s="472"/>
      <c r="B132" s="818"/>
      <c r="C132" s="517"/>
      <c r="D132" s="516"/>
      <c r="E132" s="517"/>
      <c r="F132" s="558"/>
      <c r="G132" s="559">
        <f t="shared" si="20"/>
        <v>0</v>
      </c>
      <c r="H132" s="560">
        <v>10</v>
      </c>
      <c r="I132" s="521">
        <f t="shared" si="21"/>
        <v>0</v>
      </c>
      <c r="J132" s="522">
        <f t="shared" si="22"/>
        <v>0</v>
      </c>
      <c r="K132" s="523">
        <f t="shared" si="23"/>
        <v>0</v>
      </c>
      <c r="L132" s="524"/>
      <c r="M132" s="99"/>
      <c r="N132" s="99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482"/>
      <c r="AT132" s="482"/>
      <c r="AU132" s="482"/>
      <c r="AV132" s="482"/>
      <c r="AW132" s="482"/>
      <c r="AX132" s="482"/>
      <c r="AY132" s="482"/>
      <c r="AZ132" s="482"/>
      <c r="BA132" s="482"/>
      <c r="BB132" s="482"/>
      <c r="BC132" s="482"/>
      <c r="BD132" s="482"/>
      <c r="BE132" s="482"/>
      <c r="BF132" s="482"/>
      <c r="BG132" s="482"/>
      <c r="BH132" s="482"/>
      <c r="BI132" s="482"/>
      <c r="BJ132" s="482"/>
      <c r="BK132" s="482"/>
      <c r="BL132" s="482"/>
      <c r="BM132" s="482"/>
      <c r="BN132" s="482"/>
      <c r="BO132" s="482"/>
      <c r="BP132" s="482"/>
      <c r="BQ132" s="482"/>
      <c r="BR132" s="482"/>
      <c r="BS132" s="482"/>
      <c r="BT132" s="482"/>
      <c r="BU132" s="482"/>
      <c r="BV132" s="482"/>
      <c r="BW132" s="482"/>
      <c r="BX132" s="482"/>
      <c r="BY132" s="482"/>
      <c r="BZ132" s="482"/>
      <c r="CA132" s="482"/>
      <c r="CB132" s="482"/>
      <c r="CC132" s="482"/>
      <c r="CD132" s="482"/>
      <c r="CE132" s="482"/>
      <c r="CF132" s="482"/>
      <c r="CG132" s="482"/>
      <c r="CH132" s="482"/>
      <c r="CI132" s="482"/>
      <c r="CJ132" s="482"/>
      <c r="CK132" s="482"/>
      <c r="CL132" s="482"/>
      <c r="CM132" s="482"/>
      <c r="CN132" s="482"/>
      <c r="CO132" s="482"/>
      <c r="CP132" s="482"/>
      <c r="CQ132" s="482"/>
      <c r="CR132" s="482"/>
      <c r="CS132" s="482"/>
      <c r="CT132" s="482"/>
      <c r="CU132" s="482"/>
      <c r="CV132" s="482"/>
      <c r="CW132" s="482"/>
      <c r="CX132" s="482"/>
      <c r="CY132" s="482"/>
      <c r="CZ132" s="482"/>
      <c r="DA132" s="482"/>
      <c r="DB132" s="482"/>
      <c r="DC132" s="482"/>
      <c r="DD132" s="482"/>
      <c r="DE132" s="482"/>
      <c r="DF132" s="482"/>
      <c r="DG132" s="482"/>
      <c r="DH132" s="482"/>
      <c r="DI132" s="482"/>
      <c r="DJ132" s="482"/>
      <c r="DK132" s="482"/>
      <c r="DL132" s="482"/>
      <c r="DM132" s="482"/>
      <c r="DN132" s="482"/>
      <c r="DO132" s="482"/>
      <c r="DP132" s="482"/>
      <c r="DQ132" s="482"/>
      <c r="DR132" s="482"/>
      <c r="DS132" s="482"/>
      <c r="DT132" s="482"/>
      <c r="DU132" s="482"/>
      <c r="DV132" s="482"/>
      <c r="DW132" s="482"/>
      <c r="DX132" s="482"/>
      <c r="DY132" s="482"/>
      <c r="DZ132" s="482"/>
      <c r="EA132" s="482"/>
      <c r="EB132" s="482"/>
      <c r="EC132" s="482"/>
      <c r="ED132" s="482"/>
      <c r="EE132" s="482"/>
      <c r="EF132" s="482"/>
      <c r="EG132" s="482"/>
      <c r="EH132" s="482"/>
      <c r="EI132" s="482"/>
      <c r="EJ132" s="482"/>
      <c r="EK132" s="482"/>
      <c r="EL132" s="482"/>
      <c r="EM132" s="482"/>
      <c r="EN132" s="482"/>
      <c r="EO132" s="482"/>
      <c r="EP132" s="482"/>
      <c r="EQ132" s="482"/>
      <c r="ER132" s="482"/>
      <c r="ES132" s="482"/>
      <c r="ET132" s="482"/>
      <c r="EU132" s="482"/>
      <c r="EV132" s="482"/>
      <c r="EW132" s="482"/>
      <c r="EX132" s="482"/>
      <c r="EY132" s="482"/>
      <c r="EZ132" s="482"/>
      <c r="FA132" s="482"/>
      <c r="FB132" s="482"/>
      <c r="FC132" s="482"/>
      <c r="FD132" s="482"/>
      <c r="FE132" s="482"/>
      <c r="FF132" s="482"/>
      <c r="FG132" s="482"/>
      <c r="FH132" s="482"/>
      <c r="FI132" s="482"/>
      <c r="FJ132" s="482"/>
      <c r="FK132" s="482"/>
      <c r="FL132" s="482"/>
      <c r="FM132" s="482"/>
      <c r="FN132" s="482"/>
      <c r="FO132" s="482"/>
      <c r="FP132" s="482"/>
      <c r="FQ132" s="482"/>
      <c r="FR132" s="482"/>
    </row>
    <row r="133" spans="1:174" s="536" customFormat="1" ht="18" hidden="1" customHeight="1" x14ac:dyDescent="0.2">
      <c r="A133" s="472"/>
      <c r="B133" s="818"/>
      <c r="C133" s="528"/>
      <c r="D133" s="527"/>
      <c r="E133" s="528"/>
      <c r="F133" s="561"/>
      <c r="G133" s="547">
        <f t="shared" si="20"/>
        <v>0</v>
      </c>
      <c r="H133" s="562">
        <v>10</v>
      </c>
      <c r="I133" s="532">
        <f t="shared" si="21"/>
        <v>0</v>
      </c>
      <c r="J133" s="533">
        <f t="shared" si="22"/>
        <v>0</v>
      </c>
      <c r="K133" s="534">
        <f t="shared" si="23"/>
        <v>0</v>
      </c>
      <c r="L133" s="535"/>
      <c r="M133" s="99"/>
      <c r="N133" s="99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  <c r="AS133" s="482"/>
      <c r="AT133" s="482"/>
      <c r="AU133" s="482"/>
      <c r="AV133" s="482"/>
      <c r="AW133" s="482"/>
      <c r="AX133" s="482"/>
      <c r="AY133" s="482"/>
      <c r="AZ133" s="482"/>
      <c r="BA133" s="482"/>
      <c r="BB133" s="482"/>
      <c r="BC133" s="482"/>
      <c r="BD133" s="482"/>
      <c r="BE133" s="482"/>
      <c r="BF133" s="482"/>
      <c r="BG133" s="482"/>
      <c r="BH133" s="482"/>
      <c r="BI133" s="482"/>
      <c r="BJ133" s="482"/>
      <c r="BK133" s="482"/>
      <c r="BL133" s="482"/>
      <c r="BM133" s="482"/>
      <c r="BN133" s="482"/>
      <c r="BO133" s="482"/>
      <c r="BP133" s="482"/>
      <c r="BQ133" s="482"/>
      <c r="BR133" s="482"/>
      <c r="BS133" s="482"/>
      <c r="BT133" s="482"/>
      <c r="BU133" s="482"/>
      <c r="BV133" s="482"/>
      <c r="BW133" s="482"/>
      <c r="BX133" s="482"/>
      <c r="BY133" s="482"/>
      <c r="BZ133" s="482"/>
      <c r="CA133" s="482"/>
      <c r="CB133" s="482"/>
      <c r="CC133" s="482"/>
      <c r="CD133" s="482"/>
      <c r="CE133" s="482"/>
      <c r="CF133" s="482"/>
      <c r="CG133" s="482"/>
      <c r="CH133" s="482"/>
      <c r="CI133" s="482"/>
      <c r="CJ133" s="482"/>
      <c r="CK133" s="482"/>
      <c r="CL133" s="482"/>
      <c r="CM133" s="482"/>
      <c r="CN133" s="482"/>
      <c r="CO133" s="482"/>
      <c r="CP133" s="482"/>
      <c r="CQ133" s="482"/>
      <c r="CR133" s="482"/>
      <c r="CS133" s="482"/>
      <c r="CT133" s="482"/>
      <c r="CU133" s="482"/>
      <c r="CV133" s="482"/>
      <c r="CW133" s="482"/>
      <c r="CX133" s="482"/>
      <c r="CY133" s="482"/>
      <c r="CZ133" s="482"/>
      <c r="DA133" s="482"/>
      <c r="DB133" s="482"/>
      <c r="DC133" s="482"/>
      <c r="DD133" s="482"/>
      <c r="DE133" s="482"/>
      <c r="DF133" s="482"/>
      <c r="DG133" s="482"/>
      <c r="DH133" s="482"/>
      <c r="DI133" s="482"/>
      <c r="DJ133" s="482"/>
      <c r="DK133" s="482"/>
      <c r="DL133" s="482"/>
      <c r="DM133" s="482"/>
      <c r="DN133" s="482"/>
      <c r="DO133" s="482"/>
      <c r="DP133" s="482"/>
      <c r="DQ133" s="482"/>
      <c r="DR133" s="482"/>
      <c r="DS133" s="482"/>
      <c r="DT133" s="482"/>
      <c r="DU133" s="482"/>
      <c r="DV133" s="482"/>
      <c r="DW133" s="482"/>
      <c r="DX133" s="482"/>
      <c r="DY133" s="482"/>
      <c r="DZ133" s="482"/>
      <c r="EA133" s="482"/>
      <c r="EB133" s="482"/>
      <c r="EC133" s="482"/>
      <c r="ED133" s="482"/>
      <c r="EE133" s="482"/>
      <c r="EF133" s="482"/>
      <c r="EG133" s="482"/>
      <c r="EH133" s="482"/>
      <c r="EI133" s="482"/>
      <c r="EJ133" s="482"/>
      <c r="EK133" s="482"/>
      <c r="EL133" s="482"/>
      <c r="EM133" s="482"/>
      <c r="EN133" s="482"/>
      <c r="EO133" s="482"/>
      <c r="EP133" s="482"/>
      <c r="EQ133" s="482"/>
      <c r="ER133" s="482"/>
      <c r="ES133" s="482"/>
      <c r="ET133" s="482"/>
      <c r="EU133" s="482"/>
      <c r="EV133" s="482"/>
      <c r="EW133" s="482"/>
      <c r="EX133" s="482"/>
      <c r="EY133" s="482"/>
      <c r="EZ133" s="482"/>
      <c r="FA133" s="482"/>
      <c r="FB133" s="482"/>
      <c r="FC133" s="482"/>
      <c r="FD133" s="482"/>
      <c r="FE133" s="482"/>
      <c r="FF133" s="482"/>
      <c r="FG133" s="482"/>
      <c r="FH133" s="482"/>
      <c r="FI133" s="482"/>
      <c r="FJ133" s="482"/>
      <c r="FK133" s="482"/>
      <c r="FL133" s="482"/>
      <c r="FM133" s="482"/>
      <c r="FN133" s="482"/>
      <c r="FO133" s="482"/>
      <c r="FP133" s="482"/>
      <c r="FQ133" s="482"/>
      <c r="FR133" s="482"/>
    </row>
    <row r="134" spans="1:174" s="536" customFormat="1" ht="18" hidden="1" customHeight="1" x14ac:dyDescent="0.2">
      <c r="A134" s="472"/>
      <c r="B134" s="818"/>
      <c r="C134" s="517"/>
      <c r="D134" s="516"/>
      <c r="E134" s="517"/>
      <c r="F134" s="558"/>
      <c r="G134" s="559">
        <f t="shared" si="20"/>
        <v>0</v>
      </c>
      <c r="H134" s="560">
        <v>10</v>
      </c>
      <c r="I134" s="521">
        <f t="shared" si="21"/>
        <v>0</v>
      </c>
      <c r="J134" s="522">
        <f t="shared" si="22"/>
        <v>0</v>
      </c>
      <c r="K134" s="523">
        <f t="shared" si="23"/>
        <v>0</v>
      </c>
      <c r="L134" s="524"/>
      <c r="M134" s="99"/>
      <c r="N134" s="99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  <c r="AS134" s="482"/>
      <c r="AT134" s="482"/>
      <c r="AU134" s="482"/>
      <c r="AV134" s="482"/>
      <c r="AW134" s="482"/>
      <c r="AX134" s="482"/>
      <c r="AY134" s="482"/>
      <c r="AZ134" s="482"/>
      <c r="BA134" s="482"/>
      <c r="BB134" s="482"/>
      <c r="BC134" s="482"/>
      <c r="BD134" s="482"/>
      <c r="BE134" s="482"/>
      <c r="BF134" s="482"/>
      <c r="BG134" s="482"/>
      <c r="BH134" s="482"/>
      <c r="BI134" s="482"/>
      <c r="BJ134" s="482"/>
      <c r="BK134" s="482"/>
      <c r="BL134" s="482"/>
      <c r="BM134" s="482"/>
      <c r="BN134" s="482"/>
      <c r="BO134" s="482"/>
      <c r="BP134" s="482"/>
      <c r="BQ134" s="482"/>
      <c r="BR134" s="482"/>
      <c r="BS134" s="482"/>
      <c r="BT134" s="482"/>
      <c r="BU134" s="482"/>
      <c r="BV134" s="482"/>
      <c r="BW134" s="482"/>
      <c r="BX134" s="482"/>
      <c r="BY134" s="482"/>
      <c r="BZ134" s="482"/>
      <c r="CA134" s="482"/>
      <c r="CB134" s="482"/>
      <c r="CC134" s="482"/>
      <c r="CD134" s="482"/>
      <c r="CE134" s="482"/>
      <c r="CF134" s="482"/>
      <c r="CG134" s="482"/>
      <c r="CH134" s="482"/>
      <c r="CI134" s="482"/>
      <c r="CJ134" s="482"/>
      <c r="CK134" s="482"/>
      <c r="CL134" s="482"/>
      <c r="CM134" s="482"/>
      <c r="CN134" s="482"/>
      <c r="CO134" s="482"/>
      <c r="CP134" s="482"/>
      <c r="CQ134" s="482"/>
      <c r="CR134" s="482"/>
      <c r="CS134" s="482"/>
      <c r="CT134" s="482"/>
      <c r="CU134" s="482"/>
      <c r="CV134" s="482"/>
      <c r="CW134" s="482"/>
      <c r="CX134" s="482"/>
      <c r="CY134" s="482"/>
      <c r="CZ134" s="482"/>
      <c r="DA134" s="482"/>
      <c r="DB134" s="482"/>
      <c r="DC134" s="482"/>
      <c r="DD134" s="482"/>
      <c r="DE134" s="482"/>
      <c r="DF134" s="482"/>
      <c r="DG134" s="482"/>
      <c r="DH134" s="482"/>
      <c r="DI134" s="482"/>
      <c r="DJ134" s="482"/>
      <c r="DK134" s="482"/>
      <c r="DL134" s="482"/>
      <c r="DM134" s="482"/>
      <c r="DN134" s="482"/>
      <c r="DO134" s="482"/>
      <c r="DP134" s="482"/>
      <c r="DQ134" s="482"/>
      <c r="DR134" s="482"/>
      <c r="DS134" s="482"/>
      <c r="DT134" s="482"/>
      <c r="DU134" s="482"/>
      <c r="DV134" s="482"/>
      <c r="DW134" s="482"/>
      <c r="DX134" s="482"/>
      <c r="DY134" s="482"/>
      <c r="DZ134" s="482"/>
      <c r="EA134" s="482"/>
      <c r="EB134" s="482"/>
      <c r="EC134" s="482"/>
      <c r="ED134" s="482"/>
      <c r="EE134" s="482"/>
      <c r="EF134" s="482"/>
      <c r="EG134" s="482"/>
      <c r="EH134" s="482"/>
      <c r="EI134" s="482"/>
      <c r="EJ134" s="482"/>
      <c r="EK134" s="482"/>
      <c r="EL134" s="482"/>
      <c r="EM134" s="482"/>
      <c r="EN134" s="482"/>
      <c r="EO134" s="482"/>
      <c r="EP134" s="482"/>
      <c r="EQ134" s="482"/>
      <c r="ER134" s="482"/>
      <c r="ES134" s="482"/>
      <c r="ET134" s="482"/>
      <c r="EU134" s="482"/>
      <c r="EV134" s="482"/>
      <c r="EW134" s="482"/>
      <c r="EX134" s="482"/>
      <c r="EY134" s="482"/>
      <c r="EZ134" s="482"/>
      <c r="FA134" s="482"/>
      <c r="FB134" s="482"/>
      <c r="FC134" s="482"/>
      <c r="FD134" s="482"/>
      <c r="FE134" s="482"/>
      <c r="FF134" s="482"/>
      <c r="FG134" s="482"/>
      <c r="FH134" s="482"/>
      <c r="FI134" s="482"/>
      <c r="FJ134" s="482"/>
      <c r="FK134" s="482"/>
      <c r="FL134" s="482"/>
      <c r="FM134" s="482"/>
      <c r="FN134" s="482"/>
      <c r="FO134" s="482"/>
      <c r="FP134" s="482"/>
      <c r="FQ134" s="482"/>
      <c r="FR134" s="482"/>
    </row>
    <row r="135" spans="1:174" s="536" customFormat="1" ht="18" hidden="1" customHeight="1" x14ac:dyDescent="0.2">
      <c r="A135" s="472"/>
      <c r="B135" s="818"/>
      <c r="C135" s="528"/>
      <c r="D135" s="527"/>
      <c r="E135" s="528"/>
      <c r="F135" s="561"/>
      <c r="G135" s="547">
        <f t="shared" si="20"/>
        <v>0</v>
      </c>
      <c r="H135" s="562">
        <v>10</v>
      </c>
      <c r="I135" s="532">
        <f t="shared" si="21"/>
        <v>0</v>
      </c>
      <c r="J135" s="533">
        <f t="shared" si="22"/>
        <v>0</v>
      </c>
      <c r="K135" s="534">
        <f t="shared" si="23"/>
        <v>0</v>
      </c>
      <c r="L135" s="535"/>
      <c r="M135" s="99"/>
      <c r="N135" s="99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  <c r="AS135" s="482"/>
      <c r="AT135" s="482"/>
      <c r="AU135" s="482"/>
      <c r="AV135" s="482"/>
      <c r="AW135" s="482"/>
      <c r="AX135" s="482"/>
      <c r="AY135" s="482"/>
      <c r="AZ135" s="482"/>
      <c r="BA135" s="482"/>
      <c r="BB135" s="482"/>
      <c r="BC135" s="482"/>
      <c r="BD135" s="482"/>
      <c r="BE135" s="482"/>
      <c r="BF135" s="482"/>
      <c r="BG135" s="482"/>
      <c r="BH135" s="482"/>
      <c r="BI135" s="482"/>
      <c r="BJ135" s="482"/>
      <c r="BK135" s="482"/>
      <c r="BL135" s="482"/>
      <c r="BM135" s="482"/>
      <c r="BN135" s="482"/>
      <c r="BO135" s="482"/>
      <c r="BP135" s="482"/>
      <c r="BQ135" s="482"/>
      <c r="BR135" s="482"/>
      <c r="BS135" s="482"/>
      <c r="BT135" s="482"/>
      <c r="BU135" s="482"/>
      <c r="BV135" s="482"/>
      <c r="BW135" s="482"/>
      <c r="BX135" s="482"/>
      <c r="BY135" s="482"/>
      <c r="BZ135" s="482"/>
      <c r="CA135" s="482"/>
      <c r="CB135" s="482"/>
      <c r="CC135" s="482"/>
      <c r="CD135" s="482"/>
      <c r="CE135" s="482"/>
      <c r="CF135" s="482"/>
      <c r="CG135" s="482"/>
      <c r="CH135" s="482"/>
      <c r="CI135" s="482"/>
      <c r="CJ135" s="482"/>
      <c r="CK135" s="482"/>
      <c r="CL135" s="482"/>
      <c r="CM135" s="482"/>
      <c r="CN135" s="482"/>
      <c r="CO135" s="482"/>
      <c r="CP135" s="482"/>
      <c r="CQ135" s="482"/>
      <c r="CR135" s="482"/>
      <c r="CS135" s="482"/>
      <c r="CT135" s="482"/>
      <c r="CU135" s="482"/>
      <c r="CV135" s="482"/>
      <c r="CW135" s="482"/>
      <c r="CX135" s="482"/>
      <c r="CY135" s="482"/>
      <c r="CZ135" s="482"/>
      <c r="DA135" s="482"/>
      <c r="DB135" s="482"/>
      <c r="DC135" s="482"/>
      <c r="DD135" s="482"/>
      <c r="DE135" s="482"/>
      <c r="DF135" s="482"/>
      <c r="DG135" s="482"/>
      <c r="DH135" s="482"/>
      <c r="DI135" s="482"/>
      <c r="DJ135" s="482"/>
      <c r="DK135" s="482"/>
      <c r="DL135" s="482"/>
      <c r="DM135" s="482"/>
      <c r="DN135" s="482"/>
      <c r="DO135" s="482"/>
      <c r="DP135" s="482"/>
      <c r="DQ135" s="482"/>
      <c r="DR135" s="482"/>
      <c r="DS135" s="482"/>
      <c r="DT135" s="482"/>
      <c r="DU135" s="482"/>
      <c r="DV135" s="482"/>
      <c r="DW135" s="482"/>
      <c r="DX135" s="482"/>
      <c r="DY135" s="482"/>
      <c r="DZ135" s="482"/>
      <c r="EA135" s="482"/>
      <c r="EB135" s="482"/>
      <c r="EC135" s="482"/>
      <c r="ED135" s="482"/>
      <c r="EE135" s="482"/>
      <c r="EF135" s="482"/>
      <c r="EG135" s="482"/>
      <c r="EH135" s="482"/>
      <c r="EI135" s="482"/>
      <c r="EJ135" s="482"/>
      <c r="EK135" s="482"/>
      <c r="EL135" s="482"/>
      <c r="EM135" s="482"/>
      <c r="EN135" s="482"/>
      <c r="EO135" s="482"/>
      <c r="EP135" s="482"/>
      <c r="EQ135" s="482"/>
      <c r="ER135" s="482"/>
      <c r="ES135" s="482"/>
      <c r="ET135" s="482"/>
      <c r="EU135" s="482"/>
      <c r="EV135" s="482"/>
      <c r="EW135" s="482"/>
      <c r="EX135" s="482"/>
      <c r="EY135" s="482"/>
      <c r="EZ135" s="482"/>
      <c r="FA135" s="482"/>
      <c r="FB135" s="482"/>
      <c r="FC135" s="482"/>
      <c r="FD135" s="482"/>
      <c r="FE135" s="482"/>
      <c r="FF135" s="482"/>
      <c r="FG135" s="482"/>
      <c r="FH135" s="482"/>
      <c r="FI135" s="482"/>
      <c r="FJ135" s="482"/>
      <c r="FK135" s="482"/>
      <c r="FL135" s="482"/>
      <c r="FM135" s="482"/>
      <c r="FN135" s="482"/>
      <c r="FO135" s="482"/>
      <c r="FP135" s="482"/>
      <c r="FQ135" s="482"/>
      <c r="FR135" s="482"/>
    </row>
    <row r="136" spans="1:174" s="536" customFormat="1" ht="18" hidden="1" customHeight="1" x14ac:dyDescent="0.2">
      <c r="A136" s="472"/>
      <c r="B136" s="818"/>
      <c r="C136" s="517"/>
      <c r="D136" s="516"/>
      <c r="E136" s="517"/>
      <c r="F136" s="558"/>
      <c r="G136" s="559">
        <f t="shared" si="20"/>
        <v>0</v>
      </c>
      <c r="H136" s="560">
        <v>10</v>
      </c>
      <c r="I136" s="521">
        <f t="shared" si="21"/>
        <v>0</v>
      </c>
      <c r="J136" s="522">
        <f t="shared" si="22"/>
        <v>0</v>
      </c>
      <c r="K136" s="523">
        <f t="shared" si="23"/>
        <v>0</v>
      </c>
      <c r="L136" s="524"/>
      <c r="M136" s="99"/>
      <c r="N136" s="99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  <c r="AS136" s="482"/>
      <c r="AT136" s="482"/>
      <c r="AU136" s="482"/>
      <c r="AV136" s="482"/>
      <c r="AW136" s="482"/>
      <c r="AX136" s="482"/>
      <c r="AY136" s="482"/>
      <c r="AZ136" s="482"/>
      <c r="BA136" s="482"/>
      <c r="BB136" s="482"/>
      <c r="BC136" s="482"/>
      <c r="BD136" s="482"/>
      <c r="BE136" s="482"/>
      <c r="BF136" s="482"/>
      <c r="BG136" s="482"/>
      <c r="BH136" s="482"/>
      <c r="BI136" s="482"/>
      <c r="BJ136" s="482"/>
      <c r="BK136" s="482"/>
      <c r="BL136" s="482"/>
      <c r="BM136" s="482"/>
      <c r="BN136" s="482"/>
      <c r="BO136" s="482"/>
      <c r="BP136" s="482"/>
      <c r="BQ136" s="482"/>
      <c r="BR136" s="482"/>
      <c r="BS136" s="482"/>
      <c r="BT136" s="482"/>
      <c r="BU136" s="482"/>
      <c r="BV136" s="482"/>
      <c r="BW136" s="482"/>
      <c r="BX136" s="482"/>
      <c r="BY136" s="482"/>
      <c r="BZ136" s="482"/>
      <c r="CA136" s="482"/>
      <c r="CB136" s="482"/>
      <c r="CC136" s="482"/>
      <c r="CD136" s="482"/>
      <c r="CE136" s="482"/>
      <c r="CF136" s="482"/>
      <c r="CG136" s="482"/>
      <c r="CH136" s="482"/>
      <c r="CI136" s="482"/>
      <c r="CJ136" s="482"/>
      <c r="CK136" s="482"/>
      <c r="CL136" s="482"/>
      <c r="CM136" s="482"/>
      <c r="CN136" s="482"/>
      <c r="CO136" s="482"/>
      <c r="CP136" s="482"/>
      <c r="CQ136" s="482"/>
      <c r="CR136" s="482"/>
      <c r="CS136" s="482"/>
      <c r="CT136" s="482"/>
      <c r="CU136" s="482"/>
      <c r="CV136" s="482"/>
      <c r="CW136" s="482"/>
      <c r="CX136" s="482"/>
      <c r="CY136" s="482"/>
      <c r="CZ136" s="482"/>
      <c r="DA136" s="482"/>
      <c r="DB136" s="482"/>
      <c r="DC136" s="482"/>
      <c r="DD136" s="482"/>
      <c r="DE136" s="482"/>
      <c r="DF136" s="482"/>
      <c r="DG136" s="482"/>
      <c r="DH136" s="482"/>
      <c r="DI136" s="482"/>
      <c r="DJ136" s="482"/>
      <c r="DK136" s="482"/>
      <c r="DL136" s="482"/>
      <c r="DM136" s="482"/>
      <c r="DN136" s="482"/>
      <c r="DO136" s="482"/>
      <c r="DP136" s="482"/>
      <c r="DQ136" s="482"/>
      <c r="DR136" s="482"/>
      <c r="DS136" s="482"/>
      <c r="DT136" s="482"/>
      <c r="DU136" s="482"/>
      <c r="DV136" s="482"/>
      <c r="DW136" s="482"/>
      <c r="DX136" s="482"/>
      <c r="DY136" s="482"/>
      <c r="DZ136" s="482"/>
      <c r="EA136" s="482"/>
      <c r="EB136" s="482"/>
      <c r="EC136" s="482"/>
      <c r="ED136" s="482"/>
      <c r="EE136" s="482"/>
      <c r="EF136" s="482"/>
      <c r="EG136" s="482"/>
      <c r="EH136" s="482"/>
      <c r="EI136" s="482"/>
      <c r="EJ136" s="482"/>
      <c r="EK136" s="482"/>
      <c r="EL136" s="482"/>
      <c r="EM136" s="482"/>
      <c r="EN136" s="482"/>
      <c r="EO136" s="482"/>
      <c r="EP136" s="482"/>
      <c r="EQ136" s="482"/>
      <c r="ER136" s="482"/>
      <c r="ES136" s="482"/>
      <c r="ET136" s="482"/>
      <c r="EU136" s="482"/>
      <c r="EV136" s="482"/>
      <c r="EW136" s="482"/>
      <c r="EX136" s="482"/>
      <c r="EY136" s="482"/>
      <c r="EZ136" s="482"/>
      <c r="FA136" s="482"/>
      <c r="FB136" s="482"/>
      <c r="FC136" s="482"/>
      <c r="FD136" s="482"/>
      <c r="FE136" s="482"/>
      <c r="FF136" s="482"/>
      <c r="FG136" s="482"/>
      <c r="FH136" s="482"/>
      <c r="FI136" s="482"/>
      <c r="FJ136" s="482"/>
      <c r="FK136" s="482"/>
      <c r="FL136" s="482"/>
      <c r="FM136" s="482"/>
      <c r="FN136" s="482"/>
      <c r="FO136" s="482"/>
      <c r="FP136" s="482"/>
      <c r="FQ136" s="482"/>
      <c r="FR136" s="482"/>
    </row>
    <row r="137" spans="1:174" s="536" customFormat="1" ht="18" hidden="1" customHeight="1" x14ac:dyDescent="0.2">
      <c r="A137" s="472"/>
      <c r="B137" s="818"/>
      <c r="C137" s="528"/>
      <c r="D137" s="527"/>
      <c r="E137" s="528"/>
      <c r="F137" s="561"/>
      <c r="G137" s="547">
        <f t="shared" si="20"/>
        <v>0</v>
      </c>
      <c r="H137" s="562">
        <v>10</v>
      </c>
      <c r="I137" s="532">
        <f t="shared" si="21"/>
        <v>0</v>
      </c>
      <c r="J137" s="533">
        <f t="shared" si="22"/>
        <v>0</v>
      </c>
      <c r="K137" s="534">
        <f t="shared" si="23"/>
        <v>0</v>
      </c>
      <c r="L137" s="535"/>
      <c r="M137" s="99"/>
      <c r="N137" s="99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  <c r="AS137" s="482"/>
      <c r="AT137" s="482"/>
      <c r="AU137" s="482"/>
      <c r="AV137" s="482"/>
      <c r="AW137" s="482"/>
      <c r="AX137" s="482"/>
      <c r="AY137" s="482"/>
      <c r="AZ137" s="482"/>
      <c r="BA137" s="482"/>
      <c r="BB137" s="482"/>
      <c r="BC137" s="482"/>
      <c r="BD137" s="482"/>
      <c r="BE137" s="482"/>
      <c r="BF137" s="482"/>
      <c r="BG137" s="482"/>
      <c r="BH137" s="482"/>
      <c r="BI137" s="482"/>
      <c r="BJ137" s="482"/>
      <c r="BK137" s="482"/>
      <c r="BL137" s="482"/>
      <c r="BM137" s="482"/>
      <c r="BN137" s="482"/>
      <c r="BO137" s="482"/>
      <c r="BP137" s="482"/>
      <c r="BQ137" s="482"/>
      <c r="BR137" s="482"/>
      <c r="BS137" s="482"/>
      <c r="BT137" s="482"/>
      <c r="BU137" s="482"/>
      <c r="BV137" s="482"/>
      <c r="BW137" s="482"/>
      <c r="BX137" s="482"/>
      <c r="BY137" s="482"/>
      <c r="BZ137" s="482"/>
      <c r="CA137" s="482"/>
      <c r="CB137" s="482"/>
      <c r="CC137" s="482"/>
      <c r="CD137" s="482"/>
      <c r="CE137" s="482"/>
      <c r="CF137" s="482"/>
      <c r="CG137" s="482"/>
      <c r="CH137" s="482"/>
      <c r="CI137" s="482"/>
      <c r="CJ137" s="482"/>
      <c r="CK137" s="482"/>
      <c r="CL137" s="482"/>
      <c r="CM137" s="482"/>
      <c r="CN137" s="482"/>
      <c r="CO137" s="482"/>
      <c r="CP137" s="482"/>
      <c r="CQ137" s="482"/>
      <c r="CR137" s="482"/>
      <c r="CS137" s="482"/>
      <c r="CT137" s="482"/>
      <c r="CU137" s="482"/>
      <c r="CV137" s="482"/>
      <c r="CW137" s="482"/>
      <c r="CX137" s="482"/>
      <c r="CY137" s="482"/>
      <c r="CZ137" s="482"/>
      <c r="DA137" s="482"/>
      <c r="DB137" s="482"/>
      <c r="DC137" s="482"/>
      <c r="DD137" s="482"/>
      <c r="DE137" s="482"/>
      <c r="DF137" s="482"/>
      <c r="DG137" s="482"/>
      <c r="DH137" s="482"/>
      <c r="DI137" s="482"/>
      <c r="DJ137" s="482"/>
      <c r="DK137" s="482"/>
      <c r="DL137" s="482"/>
      <c r="DM137" s="482"/>
      <c r="DN137" s="482"/>
      <c r="DO137" s="482"/>
      <c r="DP137" s="482"/>
      <c r="DQ137" s="482"/>
      <c r="DR137" s="482"/>
      <c r="DS137" s="482"/>
      <c r="DT137" s="482"/>
      <c r="DU137" s="482"/>
      <c r="DV137" s="482"/>
      <c r="DW137" s="482"/>
      <c r="DX137" s="482"/>
      <c r="DY137" s="482"/>
      <c r="DZ137" s="482"/>
      <c r="EA137" s="482"/>
      <c r="EB137" s="482"/>
      <c r="EC137" s="482"/>
      <c r="ED137" s="482"/>
      <c r="EE137" s="482"/>
      <c r="EF137" s="482"/>
      <c r="EG137" s="482"/>
      <c r="EH137" s="482"/>
      <c r="EI137" s="482"/>
      <c r="EJ137" s="482"/>
      <c r="EK137" s="482"/>
      <c r="EL137" s="482"/>
      <c r="EM137" s="482"/>
      <c r="EN137" s="482"/>
      <c r="EO137" s="482"/>
      <c r="EP137" s="482"/>
      <c r="EQ137" s="482"/>
      <c r="ER137" s="482"/>
      <c r="ES137" s="482"/>
      <c r="ET137" s="482"/>
      <c r="EU137" s="482"/>
      <c r="EV137" s="482"/>
      <c r="EW137" s="482"/>
      <c r="EX137" s="482"/>
      <c r="EY137" s="482"/>
      <c r="EZ137" s="482"/>
      <c r="FA137" s="482"/>
      <c r="FB137" s="482"/>
      <c r="FC137" s="482"/>
      <c r="FD137" s="482"/>
      <c r="FE137" s="482"/>
      <c r="FF137" s="482"/>
      <c r="FG137" s="482"/>
      <c r="FH137" s="482"/>
      <c r="FI137" s="482"/>
      <c r="FJ137" s="482"/>
      <c r="FK137" s="482"/>
      <c r="FL137" s="482"/>
      <c r="FM137" s="482"/>
      <c r="FN137" s="482"/>
      <c r="FO137" s="482"/>
      <c r="FP137" s="482"/>
      <c r="FQ137" s="482"/>
      <c r="FR137" s="482"/>
    </row>
    <row r="138" spans="1:174" s="536" customFormat="1" ht="18" hidden="1" customHeight="1" x14ac:dyDescent="0.2">
      <c r="A138" s="472"/>
      <c r="B138" s="818"/>
      <c r="C138" s="517"/>
      <c r="D138" s="516"/>
      <c r="E138" s="517"/>
      <c r="F138" s="558"/>
      <c r="G138" s="559">
        <f t="shared" si="20"/>
        <v>0</v>
      </c>
      <c r="H138" s="560">
        <v>10</v>
      </c>
      <c r="I138" s="521">
        <f t="shared" si="21"/>
        <v>0</v>
      </c>
      <c r="J138" s="522">
        <f t="shared" si="22"/>
        <v>0</v>
      </c>
      <c r="K138" s="523">
        <f t="shared" si="23"/>
        <v>0</v>
      </c>
      <c r="L138" s="524"/>
      <c r="M138" s="99"/>
      <c r="N138" s="99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  <c r="AS138" s="482"/>
      <c r="AT138" s="482"/>
      <c r="AU138" s="482"/>
      <c r="AV138" s="482"/>
      <c r="AW138" s="482"/>
      <c r="AX138" s="482"/>
      <c r="AY138" s="482"/>
      <c r="AZ138" s="482"/>
      <c r="BA138" s="482"/>
      <c r="BB138" s="482"/>
      <c r="BC138" s="482"/>
      <c r="BD138" s="482"/>
      <c r="BE138" s="482"/>
      <c r="BF138" s="482"/>
      <c r="BG138" s="482"/>
      <c r="BH138" s="482"/>
      <c r="BI138" s="482"/>
      <c r="BJ138" s="482"/>
      <c r="BK138" s="482"/>
      <c r="BL138" s="482"/>
      <c r="BM138" s="482"/>
      <c r="BN138" s="482"/>
      <c r="BO138" s="482"/>
      <c r="BP138" s="482"/>
      <c r="BQ138" s="482"/>
      <c r="BR138" s="482"/>
      <c r="BS138" s="482"/>
      <c r="BT138" s="482"/>
      <c r="BU138" s="482"/>
      <c r="BV138" s="482"/>
      <c r="BW138" s="482"/>
      <c r="BX138" s="482"/>
      <c r="BY138" s="482"/>
      <c r="BZ138" s="482"/>
      <c r="CA138" s="482"/>
      <c r="CB138" s="482"/>
      <c r="CC138" s="482"/>
      <c r="CD138" s="482"/>
      <c r="CE138" s="482"/>
      <c r="CF138" s="482"/>
      <c r="CG138" s="482"/>
      <c r="CH138" s="482"/>
      <c r="CI138" s="482"/>
      <c r="CJ138" s="482"/>
      <c r="CK138" s="482"/>
      <c r="CL138" s="482"/>
      <c r="CM138" s="482"/>
      <c r="CN138" s="482"/>
      <c r="CO138" s="482"/>
      <c r="CP138" s="482"/>
      <c r="CQ138" s="482"/>
      <c r="CR138" s="482"/>
      <c r="CS138" s="482"/>
      <c r="CT138" s="482"/>
      <c r="CU138" s="482"/>
      <c r="CV138" s="482"/>
      <c r="CW138" s="482"/>
      <c r="CX138" s="482"/>
      <c r="CY138" s="482"/>
      <c r="CZ138" s="482"/>
      <c r="DA138" s="482"/>
      <c r="DB138" s="482"/>
      <c r="DC138" s="482"/>
      <c r="DD138" s="482"/>
      <c r="DE138" s="482"/>
      <c r="DF138" s="482"/>
      <c r="DG138" s="482"/>
      <c r="DH138" s="482"/>
      <c r="DI138" s="482"/>
      <c r="DJ138" s="482"/>
      <c r="DK138" s="482"/>
      <c r="DL138" s="482"/>
      <c r="DM138" s="482"/>
      <c r="DN138" s="482"/>
      <c r="DO138" s="482"/>
      <c r="DP138" s="482"/>
      <c r="DQ138" s="482"/>
      <c r="DR138" s="482"/>
      <c r="DS138" s="482"/>
      <c r="DT138" s="482"/>
      <c r="DU138" s="482"/>
      <c r="DV138" s="482"/>
      <c r="DW138" s="482"/>
      <c r="DX138" s="482"/>
      <c r="DY138" s="482"/>
      <c r="DZ138" s="482"/>
      <c r="EA138" s="482"/>
      <c r="EB138" s="482"/>
      <c r="EC138" s="482"/>
      <c r="ED138" s="482"/>
      <c r="EE138" s="482"/>
      <c r="EF138" s="482"/>
      <c r="EG138" s="482"/>
      <c r="EH138" s="482"/>
      <c r="EI138" s="482"/>
      <c r="EJ138" s="482"/>
      <c r="EK138" s="482"/>
      <c r="EL138" s="482"/>
      <c r="EM138" s="482"/>
      <c r="EN138" s="482"/>
      <c r="EO138" s="482"/>
      <c r="EP138" s="482"/>
      <c r="EQ138" s="482"/>
      <c r="ER138" s="482"/>
      <c r="ES138" s="482"/>
      <c r="ET138" s="482"/>
      <c r="EU138" s="482"/>
      <c r="EV138" s="482"/>
      <c r="EW138" s="482"/>
      <c r="EX138" s="482"/>
      <c r="EY138" s="482"/>
      <c r="EZ138" s="482"/>
      <c r="FA138" s="482"/>
      <c r="FB138" s="482"/>
      <c r="FC138" s="482"/>
      <c r="FD138" s="482"/>
      <c r="FE138" s="482"/>
      <c r="FF138" s="482"/>
      <c r="FG138" s="482"/>
      <c r="FH138" s="482"/>
      <c r="FI138" s="482"/>
      <c r="FJ138" s="482"/>
      <c r="FK138" s="482"/>
      <c r="FL138" s="482"/>
      <c r="FM138" s="482"/>
      <c r="FN138" s="482"/>
      <c r="FO138" s="482"/>
      <c r="FP138" s="482"/>
      <c r="FQ138" s="482"/>
      <c r="FR138" s="482"/>
    </row>
    <row r="139" spans="1:174" s="536" customFormat="1" ht="18" hidden="1" customHeight="1" x14ac:dyDescent="0.2">
      <c r="A139" s="472"/>
      <c r="B139" s="818"/>
      <c r="C139" s="528"/>
      <c r="D139" s="527"/>
      <c r="E139" s="528"/>
      <c r="F139" s="561"/>
      <c r="G139" s="547">
        <f t="shared" si="20"/>
        <v>0</v>
      </c>
      <c r="H139" s="562">
        <v>10</v>
      </c>
      <c r="I139" s="532">
        <f t="shared" si="21"/>
        <v>0</v>
      </c>
      <c r="J139" s="533">
        <f t="shared" si="22"/>
        <v>0</v>
      </c>
      <c r="K139" s="534">
        <f t="shared" si="23"/>
        <v>0</v>
      </c>
      <c r="L139" s="535"/>
      <c r="M139" s="99"/>
      <c r="N139" s="99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  <c r="AS139" s="482"/>
      <c r="AT139" s="482"/>
      <c r="AU139" s="482"/>
      <c r="AV139" s="482"/>
      <c r="AW139" s="482"/>
      <c r="AX139" s="482"/>
      <c r="AY139" s="482"/>
      <c r="AZ139" s="482"/>
      <c r="BA139" s="482"/>
      <c r="BB139" s="482"/>
      <c r="BC139" s="482"/>
      <c r="BD139" s="482"/>
      <c r="BE139" s="482"/>
      <c r="BF139" s="482"/>
      <c r="BG139" s="482"/>
      <c r="BH139" s="482"/>
      <c r="BI139" s="482"/>
      <c r="BJ139" s="482"/>
      <c r="BK139" s="482"/>
      <c r="BL139" s="482"/>
      <c r="BM139" s="482"/>
      <c r="BN139" s="482"/>
      <c r="BO139" s="482"/>
      <c r="BP139" s="482"/>
      <c r="BQ139" s="482"/>
      <c r="BR139" s="482"/>
      <c r="BS139" s="482"/>
      <c r="BT139" s="482"/>
      <c r="BU139" s="482"/>
      <c r="BV139" s="482"/>
      <c r="BW139" s="482"/>
      <c r="BX139" s="482"/>
      <c r="BY139" s="482"/>
      <c r="BZ139" s="482"/>
      <c r="CA139" s="482"/>
      <c r="CB139" s="482"/>
      <c r="CC139" s="482"/>
      <c r="CD139" s="482"/>
      <c r="CE139" s="482"/>
      <c r="CF139" s="482"/>
      <c r="CG139" s="482"/>
      <c r="CH139" s="482"/>
      <c r="CI139" s="482"/>
      <c r="CJ139" s="482"/>
      <c r="CK139" s="482"/>
      <c r="CL139" s="482"/>
      <c r="CM139" s="482"/>
      <c r="CN139" s="482"/>
      <c r="CO139" s="482"/>
      <c r="CP139" s="482"/>
      <c r="CQ139" s="482"/>
      <c r="CR139" s="482"/>
      <c r="CS139" s="482"/>
      <c r="CT139" s="482"/>
      <c r="CU139" s="482"/>
      <c r="CV139" s="482"/>
      <c r="CW139" s="482"/>
      <c r="CX139" s="482"/>
      <c r="CY139" s="482"/>
      <c r="CZ139" s="482"/>
      <c r="DA139" s="482"/>
      <c r="DB139" s="482"/>
      <c r="DC139" s="482"/>
      <c r="DD139" s="482"/>
      <c r="DE139" s="482"/>
      <c r="DF139" s="482"/>
      <c r="DG139" s="482"/>
      <c r="DH139" s="482"/>
      <c r="DI139" s="482"/>
      <c r="DJ139" s="482"/>
      <c r="DK139" s="482"/>
      <c r="DL139" s="482"/>
      <c r="DM139" s="482"/>
      <c r="DN139" s="482"/>
      <c r="DO139" s="482"/>
      <c r="DP139" s="482"/>
      <c r="DQ139" s="482"/>
      <c r="DR139" s="482"/>
      <c r="DS139" s="482"/>
      <c r="DT139" s="482"/>
      <c r="DU139" s="482"/>
      <c r="DV139" s="482"/>
      <c r="DW139" s="482"/>
      <c r="DX139" s="482"/>
      <c r="DY139" s="482"/>
      <c r="DZ139" s="482"/>
      <c r="EA139" s="482"/>
      <c r="EB139" s="482"/>
      <c r="EC139" s="482"/>
      <c r="ED139" s="482"/>
      <c r="EE139" s="482"/>
      <c r="EF139" s="482"/>
      <c r="EG139" s="482"/>
      <c r="EH139" s="482"/>
      <c r="EI139" s="482"/>
      <c r="EJ139" s="482"/>
      <c r="EK139" s="482"/>
      <c r="EL139" s="482"/>
      <c r="EM139" s="482"/>
      <c r="EN139" s="482"/>
      <c r="EO139" s="482"/>
      <c r="EP139" s="482"/>
      <c r="EQ139" s="482"/>
      <c r="ER139" s="482"/>
      <c r="ES139" s="482"/>
      <c r="ET139" s="482"/>
      <c r="EU139" s="482"/>
      <c r="EV139" s="482"/>
      <c r="EW139" s="482"/>
      <c r="EX139" s="482"/>
      <c r="EY139" s="482"/>
      <c r="EZ139" s="482"/>
      <c r="FA139" s="482"/>
      <c r="FB139" s="482"/>
      <c r="FC139" s="482"/>
      <c r="FD139" s="482"/>
      <c r="FE139" s="482"/>
      <c r="FF139" s="482"/>
      <c r="FG139" s="482"/>
      <c r="FH139" s="482"/>
      <c r="FI139" s="482"/>
      <c r="FJ139" s="482"/>
      <c r="FK139" s="482"/>
      <c r="FL139" s="482"/>
      <c r="FM139" s="482"/>
      <c r="FN139" s="482"/>
      <c r="FO139" s="482"/>
      <c r="FP139" s="482"/>
      <c r="FQ139" s="482"/>
      <c r="FR139" s="482"/>
    </row>
    <row r="140" spans="1:174" s="536" customFormat="1" ht="18" hidden="1" customHeight="1" x14ac:dyDescent="0.2">
      <c r="A140" s="472"/>
      <c r="B140" s="818"/>
      <c r="C140" s="517"/>
      <c r="D140" s="516"/>
      <c r="E140" s="517"/>
      <c r="F140" s="558"/>
      <c r="G140" s="559">
        <f t="shared" si="20"/>
        <v>0</v>
      </c>
      <c r="H140" s="560">
        <v>10</v>
      </c>
      <c r="I140" s="521">
        <f t="shared" si="21"/>
        <v>0</v>
      </c>
      <c r="J140" s="522">
        <f t="shared" si="22"/>
        <v>0</v>
      </c>
      <c r="K140" s="523">
        <f t="shared" si="23"/>
        <v>0</v>
      </c>
      <c r="L140" s="524"/>
      <c r="M140" s="99"/>
      <c r="N140" s="99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  <c r="AS140" s="482"/>
      <c r="AT140" s="482"/>
      <c r="AU140" s="482"/>
      <c r="AV140" s="482"/>
      <c r="AW140" s="482"/>
      <c r="AX140" s="482"/>
      <c r="AY140" s="482"/>
      <c r="AZ140" s="482"/>
      <c r="BA140" s="482"/>
      <c r="BB140" s="482"/>
      <c r="BC140" s="482"/>
      <c r="BD140" s="482"/>
      <c r="BE140" s="482"/>
      <c r="BF140" s="482"/>
      <c r="BG140" s="482"/>
      <c r="BH140" s="482"/>
      <c r="BI140" s="482"/>
      <c r="BJ140" s="482"/>
      <c r="BK140" s="482"/>
      <c r="BL140" s="482"/>
      <c r="BM140" s="482"/>
      <c r="BN140" s="482"/>
      <c r="BO140" s="482"/>
      <c r="BP140" s="482"/>
      <c r="BQ140" s="482"/>
      <c r="BR140" s="482"/>
      <c r="BS140" s="482"/>
      <c r="BT140" s="482"/>
      <c r="BU140" s="482"/>
      <c r="BV140" s="482"/>
      <c r="BW140" s="482"/>
      <c r="BX140" s="482"/>
      <c r="BY140" s="482"/>
      <c r="BZ140" s="482"/>
      <c r="CA140" s="482"/>
      <c r="CB140" s="482"/>
      <c r="CC140" s="482"/>
      <c r="CD140" s="482"/>
      <c r="CE140" s="482"/>
      <c r="CF140" s="482"/>
      <c r="CG140" s="482"/>
      <c r="CH140" s="482"/>
      <c r="CI140" s="482"/>
      <c r="CJ140" s="482"/>
      <c r="CK140" s="482"/>
      <c r="CL140" s="482"/>
      <c r="CM140" s="482"/>
      <c r="CN140" s="482"/>
      <c r="CO140" s="482"/>
      <c r="CP140" s="482"/>
      <c r="CQ140" s="482"/>
      <c r="CR140" s="482"/>
      <c r="CS140" s="482"/>
      <c r="CT140" s="482"/>
      <c r="CU140" s="482"/>
      <c r="CV140" s="482"/>
      <c r="CW140" s="482"/>
      <c r="CX140" s="482"/>
      <c r="CY140" s="482"/>
      <c r="CZ140" s="482"/>
      <c r="DA140" s="482"/>
      <c r="DB140" s="482"/>
      <c r="DC140" s="482"/>
      <c r="DD140" s="482"/>
      <c r="DE140" s="482"/>
      <c r="DF140" s="482"/>
      <c r="DG140" s="482"/>
      <c r="DH140" s="482"/>
      <c r="DI140" s="482"/>
      <c r="DJ140" s="482"/>
      <c r="DK140" s="482"/>
      <c r="DL140" s="482"/>
      <c r="DM140" s="482"/>
      <c r="DN140" s="482"/>
      <c r="DO140" s="482"/>
      <c r="DP140" s="482"/>
      <c r="DQ140" s="482"/>
      <c r="DR140" s="482"/>
      <c r="DS140" s="482"/>
      <c r="DT140" s="482"/>
      <c r="DU140" s="482"/>
      <c r="DV140" s="482"/>
      <c r="DW140" s="482"/>
      <c r="DX140" s="482"/>
      <c r="DY140" s="482"/>
      <c r="DZ140" s="482"/>
      <c r="EA140" s="482"/>
      <c r="EB140" s="482"/>
      <c r="EC140" s="482"/>
      <c r="ED140" s="482"/>
      <c r="EE140" s="482"/>
      <c r="EF140" s="482"/>
      <c r="EG140" s="482"/>
      <c r="EH140" s="482"/>
      <c r="EI140" s="482"/>
      <c r="EJ140" s="482"/>
      <c r="EK140" s="482"/>
      <c r="EL140" s="482"/>
      <c r="EM140" s="482"/>
      <c r="EN140" s="482"/>
      <c r="EO140" s="482"/>
      <c r="EP140" s="482"/>
      <c r="EQ140" s="482"/>
      <c r="ER140" s="482"/>
      <c r="ES140" s="482"/>
      <c r="ET140" s="482"/>
      <c r="EU140" s="482"/>
      <c r="EV140" s="482"/>
      <c r="EW140" s="482"/>
      <c r="EX140" s="482"/>
      <c r="EY140" s="482"/>
      <c r="EZ140" s="482"/>
      <c r="FA140" s="482"/>
      <c r="FB140" s="482"/>
      <c r="FC140" s="482"/>
      <c r="FD140" s="482"/>
      <c r="FE140" s="482"/>
      <c r="FF140" s="482"/>
      <c r="FG140" s="482"/>
      <c r="FH140" s="482"/>
      <c r="FI140" s="482"/>
      <c r="FJ140" s="482"/>
      <c r="FK140" s="482"/>
      <c r="FL140" s="482"/>
      <c r="FM140" s="482"/>
      <c r="FN140" s="482"/>
      <c r="FO140" s="482"/>
      <c r="FP140" s="482"/>
      <c r="FQ140" s="482"/>
      <c r="FR140" s="482"/>
    </row>
    <row r="141" spans="1:174" s="525" customFormat="1" ht="18" hidden="1" customHeight="1" x14ac:dyDescent="0.2">
      <c r="A141" s="514"/>
      <c r="B141" s="818"/>
      <c r="C141" s="528"/>
      <c r="D141" s="527"/>
      <c r="E141" s="528"/>
      <c r="F141" s="561"/>
      <c r="G141" s="547">
        <f t="shared" si="20"/>
        <v>0</v>
      </c>
      <c r="H141" s="562">
        <v>10</v>
      </c>
      <c r="I141" s="532">
        <f t="shared" si="21"/>
        <v>0</v>
      </c>
      <c r="J141" s="533">
        <f t="shared" si="22"/>
        <v>0</v>
      </c>
      <c r="K141" s="534">
        <f t="shared" si="23"/>
        <v>0</v>
      </c>
      <c r="L141" s="535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</row>
    <row r="142" spans="1:174" s="99" customFormat="1" ht="18" customHeight="1" x14ac:dyDescent="0.2">
      <c r="A142" s="514"/>
      <c r="B142" s="257"/>
      <c r="C142" s="539"/>
      <c r="D142" s="315"/>
      <c r="E142" s="539"/>
      <c r="F142" s="540"/>
      <c r="G142" s="557"/>
      <c r="H142" s="542"/>
      <c r="I142" s="543"/>
      <c r="J142" s="544"/>
      <c r="K142" s="258"/>
      <c r="L142" s="545"/>
    </row>
    <row r="143" spans="1:174" s="549" customFormat="1" ht="18" customHeight="1" x14ac:dyDescent="0.2">
      <c r="A143" s="472"/>
      <c r="B143" s="818" t="s">
        <v>346</v>
      </c>
      <c r="C143" s="548" t="s">
        <v>347</v>
      </c>
      <c r="D143" s="517" t="s">
        <v>348</v>
      </c>
      <c r="E143" s="517" t="s">
        <v>349</v>
      </c>
      <c r="F143" s="518">
        <v>2.1800000000000002</v>
      </c>
      <c r="G143" s="556">
        <f t="shared" ref="G143:G162" si="24">F143*1.1</f>
        <v>2.3980000000000006</v>
      </c>
      <c r="H143" s="520">
        <v>10</v>
      </c>
      <c r="I143" s="521">
        <f t="shared" ref="I143:I162" si="25">K143*F143</f>
        <v>0</v>
      </c>
      <c r="J143" s="522">
        <f t="shared" ref="J143:J162" si="26">K143*G143</f>
        <v>0</v>
      </c>
      <c r="K143" s="523">
        <f t="shared" ref="K143:K162" si="27">SUM(L143:L143)</f>
        <v>0</v>
      </c>
      <c r="L143" s="524"/>
      <c r="M143" s="99"/>
      <c r="N143" s="99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  <c r="AS143" s="482"/>
      <c r="AT143" s="482"/>
      <c r="AU143" s="482"/>
      <c r="AV143" s="482"/>
      <c r="AW143" s="482"/>
      <c r="AX143" s="482"/>
      <c r="AY143" s="482"/>
      <c r="AZ143" s="482"/>
      <c r="BA143" s="482"/>
      <c r="BB143" s="482"/>
      <c r="BC143" s="482"/>
      <c r="BD143" s="482"/>
      <c r="BE143" s="482"/>
      <c r="BF143" s="482"/>
      <c r="BG143" s="482"/>
      <c r="BH143" s="482"/>
      <c r="BI143" s="482"/>
      <c r="BJ143" s="482"/>
      <c r="BK143" s="482"/>
      <c r="BL143" s="482"/>
      <c r="BM143" s="482"/>
      <c r="BN143" s="482"/>
      <c r="BO143" s="482"/>
      <c r="BP143" s="482"/>
      <c r="BQ143" s="482"/>
      <c r="BR143" s="482"/>
      <c r="BS143" s="482"/>
      <c r="BT143" s="482"/>
      <c r="BU143" s="482"/>
      <c r="BV143" s="482"/>
      <c r="BW143" s="482"/>
      <c r="BX143" s="482"/>
      <c r="BY143" s="482"/>
      <c r="BZ143" s="482"/>
      <c r="CA143" s="482"/>
      <c r="CB143" s="482"/>
      <c r="CC143" s="482"/>
      <c r="CD143" s="482"/>
      <c r="CE143" s="482"/>
      <c r="CF143" s="482"/>
      <c r="CG143" s="482"/>
      <c r="CH143" s="482"/>
      <c r="CI143" s="482"/>
      <c r="CJ143" s="482"/>
      <c r="CK143" s="482"/>
      <c r="CL143" s="482"/>
      <c r="CM143" s="482"/>
      <c r="CN143" s="482"/>
      <c r="CO143" s="482"/>
      <c r="CP143" s="482"/>
      <c r="CQ143" s="482"/>
      <c r="CR143" s="482"/>
      <c r="CS143" s="482"/>
      <c r="CT143" s="482"/>
      <c r="CU143" s="482"/>
      <c r="CV143" s="482"/>
      <c r="CW143" s="482"/>
      <c r="CX143" s="482"/>
      <c r="CY143" s="482"/>
      <c r="CZ143" s="482"/>
      <c r="DA143" s="482"/>
      <c r="DB143" s="482"/>
      <c r="DC143" s="482"/>
      <c r="DD143" s="482"/>
      <c r="DE143" s="482"/>
      <c r="DF143" s="482"/>
      <c r="DG143" s="482"/>
      <c r="DH143" s="482"/>
      <c r="DI143" s="482"/>
      <c r="DJ143" s="482"/>
      <c r="DK143" s="482"/>
      <c r="DL143" s="482"/>
      <c r="DM143" s="482"/>
      <c r="DN143" s="482"/>
      <c r="DO143" s="482"/>
      <c r="DP143" s="482"/>
      <c r="DQ143" s="482"/>
      <c r="DR143" s="482"/>
      <c r="DS143" s="482"/>
      <c r="DT143" s="482"/>
      <c r="DU143" s="482"/>
      <c r="DV143" s="482"/>
      <c r="DW143" s="482"/>
      <c r="DX143" s="482"/>
      <c r="DY143" s="482"/>
      <c r="DZ143" s="482"/>
      <c r="EA143" s="482"/>
      <c r="EB143" s="482"/>
      <c r="EC143" s="482"/>
      <c r="ED143" s="482"/>
      <c r="EE143" s="482"/>
      <c r="EF143" s="482"/>
      <c r="EG143" s="482"/>
      <c r="EH143" s="482"/>
      <c r="EI143" s="482"/>
      <c r="EJ143" s="482"/>
      <c r="EK143" s="482"/>
      <c r="EL143" s="482"/>
      <c r="EM143" s="482"/>
      <c r="EN143" s="482"/>
      <c r="EO143" s="482"/>
      <c r="EP143" s="482"/>
      <c r="EQ143" s="482"/>
      <c r="ER143" s="482"/>
      <c r="ES143" s="482"/>
      <c r="ET143" s="482"/>
      <c r="EU143" s="482"/>
      <c r="EV143" s="482"/>
      <c r="EW143" s="482"/>
      <c r="EX143" s="482"/>
      <c r="EY143" s="482"/>
      <c r="EZ143" s="482"/>
      <c r="FA143" s="482"/>
      <c r="FB143" s="482"/>
      <c r="FC143" s="482"/>
      <c r="FD143" s="482"/>
      <c r="FE143" s="482"/>
      <c r="FF143" s="482"/>
      <c r="FG143" s="482"/>
      <c r="FH143" s="482"/>
      <c r="FI143" s="482"/>
      <c r="FJ143" s="482"/>
      <c r="FK143" s="482"/>
      <c r="FL143" s="482"/>
      <c r="FM143" s="482"/>
      <c r="FN143" s="482"/>
      <c r="FO143" s="482"/>
      <c r="FP143" s="482"/>
      <c r="FQ143" s="482"/>
      <c r="FR143" s="482"/>
    </row>
    <row r="144" spans="1:174" s="536" customFormat="1" ht="18" customHeight="1" x14ac:dyDescent="0.2">
      <c r="A144" s="472"/>
      <c r="B144" s="818"/>
      <c r="C144" s="550" t="s">
        <v>350</v>
      </c>
      <c r="D144" s="528" t="s">
        <v>351</v>
      </c>
      <c r="E144" s="528"/>
      <c r="F144" s="529">
        <v>2.1800000000000002</v>
      </c>
      <c r="G144" s="530">
        <f t="shared" si="24"/>
        <v>2.3980000000000006</v>
      </c>
      <c r="H144" s="531">
        <v>10</v>
      </c>
      <c r="I144" s="532">
        <f t="shared" si="25"/>
        <v>0</v>
      </c>
      <c r="J144" s="533">
        <f t="shared" si="26"/>
        <v>0</v>
      </c>
      <c r="K144" s="534">
        <f t="shared" si="27"/>
        <v>0</v>
      </c>
      <c r="L144" s="551"/>
      <c r="M144" s="99"/>
      <c r="N144" s="99"/>
      <c r="O144" s="482"/>
      <c r="P144" s="482"/>
      <c r="Q144" s="482"/>
      <c r="R144" s="482"/>
      <c r="S144" s="482"/>
      <c r="T144" s="482"/>
      <c r="U144" s="482"/>
      <c r="V144" s="482"/>
      <c r="W144" s="482"/>
      <c r="X144" s="482"/>
      <c r="Y144" s="482"/>
      <c r="Z144" s="482"/>
      <c r="AA144" s="482"/>
      <c r="AB144" s="482"/>
      <c r="AC144" s="482"/>
      <c r="AD144" s="482"/>
      <c r="AE144" s="482"/>
      <c r="AF144" s="482"/>
      <c r="AG144" s="482"/>
      <c r="AH144" s="482"/>
      <c r="AI144" s="482"/>
      <c r="AJ144" s="482"/>
      <c r="AK144" s="482"/>
      <c r="AL144" s="482"/>
      <c r="AM144" s="482"/>
      <c r="AN144" s="482"/>
      <c r="AO144" s="482"/>
      <c r="AP144" s="482"/>
      <c r="AQ144" s="482"/>
      <c r="AR144" s="482"/>
      <c r="AS144" s="482"/>
      <c r="AT144" s="482"/>
      <c r="AU144" s="482"/>
      <c r="AV144" s="482"/>
      <c r="AW144" s="482"/>
      <c r="AX144" s="482"/>
      <c r="AY144" s="482"/>
      <c r="AZ144" s="482"/>
      <c r="BA144" s="482"/>
      <c r="BB144" s="482"/>
      <c r="BC144" s="482"/>
      <c r="BD144" s="482"/>
      <c r="BE144" s="482"/>
      <c r="BF144" s="482"/>
      <c r="BG144" s="482"/>
      <c r="BH144" s="482"/>
      <c r="BI144" s="482"/>
      <c r="BJ144" s="482"/>
      <c r="BK144" s="482"/>
      <c r="BL144" s="482"/>
      <c r="BM144" s="482"/>
      <c r="BN144" s="482"/>
      <c r="BO144" s="482"/>
      <c r="BP144" s="482"/>
      <c r="BQ144" s="482"/>
      <c r="BR144" s="482"/>
      <c r="BS144" s="482"/>
      <c r="BT144" s="482"/>
      <c r="BU144" s="482"/>
      <c r="BV144" s="482"/>
      <c r="BW144" s="482"/>
      <c r="BX144" s="482"/>
      <c r="BY144" s="482"/>
      <c r="BZ144" s="482"/>
      <c r="CA144" s="482"/>
      <c r="CB144" s="482"/>
      <c r="CC144" s="482"/>
      <c r="CD144" s="482"/>
      <c r="CE144" s="482"/>
      <c r="CF144" s="482"/>
      <c r="CG144" s="482"/>
      <c r="CH144" s="482"/>
      <c r="CI144" s="482"/>
      <c r="CJ144" s="482"/>
      <c r="CK144" s="482"/>
      <c r="CL144" s="482"/>
      <c r="CM144" s="482"/>
      <c r="CN144" s="482"/>
      <c r="CO144" s="482"/>
      <c r="CP144" s="482"/>
      <c r="CQ144" s="482"/>
      <c r="CR144" s="482"/>
      <c r="CS144" s="482"/>
      <c r="CT144" s="482"/>
      <c r="CU144" s="482"/>
      <c r="CV144" s="482"/>
      <c r="CW144" s="482"/>
      <c r="CX144" s="482"/>
      <c r="CY144" s="482"/>
      <c r="CZ144" s="482"/>
      <c r="DA144" s="482"/>
      <c r="DB144" s="482"/>
      <c r="DC144" s="482"/>
      <c r="DD144" s="482"/>
      <c r="DE144" s="482"/>
      <c r="DF144" s="482"/>
      <c r="DG144" s="482"/>
      <c r="DH144" s="482"/>
      <c r="DI144" s="482"/>
      <c r="DJ144" s="482"/>
      <c r="DK144" s="482"/>
      <c r="DL144" s="482"/>
      <c r="DM144" s="482"/>
      <c r="DN144" s="482"/>
      <c r="DO144" s="482"/>
      <c r="DP144" s="482"/>
      <c r="DQ144" s="482"/>
      <c r="DR144" s="482"/>
      <c r="DS144" s="482"/>
      <c r="DT144" s="482"/>
      <c r="DU144" s="482"/>
      <c r="DV144" s="482"/>
      <c r="DW144" s="482"/>
      <c r="DX144" s="482"/>
      <c r="DY144" s="482"/>
      <c r="DZ144" s="482"/>
      <c r="EA144" s="482"/>
      <c r="EB144" s="482"/>
      <c r="EC144" s="482"/>
      <c r="ED144" s="482"/>
      <c r="EE144" s="482"/>
      <c r="EF144" s="482"/>
      <c r="EG144" s="482"/>
      <c r="EH144" s="482"/>
      <c r="EI144" s="482"/>
      <c r="EJ144" s="482"/>
      <c r="EK144" s="482"/>
      <c r="EL144" s="482"/>
      <c r="EM144" s="482"/>
      <c r="EN144" s="482"/>
      <c r="EO144" s="482"/>
      <c r="EP144" s="482"/>
      <c r="EQ144" s="482"/>
      <c r="ER144" s="482"/>
      <c r="ES144" s="482"/>
      <c r="ET144" s="482"/>
      <c r="EU144" s="482"/>
      <c r="EV144" s="482"/>
      <c r="EW144" s="482"/>
      <c r="EX144" s="482"/>
      <c r="EY144" s="482"/>
      <c r="EZ144" s="482"/>
      <c r="FA144" s="482"/>
      <c r="FB144" s="482"/>
      <c r="FC144" s="482"/>
      <c r="FD144" s="482"/>
      <c r="FE144" s="482"/>
      <c r="FF144" s="482"/>
      <c r="FG144" s="482"/>
      <c r="FH144" s="482"/>
      <c r="FI144" s="482"/>
      <c r="FJ144" s="482"/>
      <c r="FK144" s="482"/>
      <c r="FL144" s="482"/>
      <c r="FM144" s="482"/>
      <c r="FN144" s="482"/>
      <c r="FO144" s="482"/>
      <c r="FP144" s="482"/>
      <c r="FQ144" s="482"/>
      <c r="FR144" s="482"/>
    </row>
    <row r="145" spans="1:174" s="536" customFormat="1" ht="18" customHeight="1" x14ac:dyDescent="0.2">
      <c r="A145" s="472"/>
      <c r="B145" s="818"/>
      <c r="C145" s="515" t="s">
        <v>339</v>
      </c>
      <c r="D145" s="517" t="s">
        <v>352</v>
      </c>
      <c r="E145" s="517" t="s">
        <v>353</v>
      </c>
      <c r="F145" s="518">
        <v>2.1800000000000002</v>
      </c>
      <c r="G145" s="519">
        <f t="shared" si="24"/>
        <v>2.3980000000000006</v>
      </c>
      <c r="H145" s="520">
        <v>10</v>
      </c>
      <c r="I145" s="521">
        <f t="shared" si="25"/>
        <v>0</v>
      </c>
      <c r="J145" s="522">
        <f t="shared" si="26"/>
        <v>0</v>
      </c>
      <c r="K145" s="523">
        <f t="shared" si="27"/>
        <v>0</v>
      </c>
      <c r="L145" s="552"/>
      <c r="M145" s="99"/>
      <c r="N145" s="99"/>
      <c r="O145" s="482"/>
      <c r="P145" s="482"/>
      <c r="Q145" s="482"/>
      <c r="R145" s="482"/>
      <c r="S145" s="482"/>
      <c r="T145" s="482"/>
      <c r="U145" s="482"/>
      <c r="V145" s="482"/>
      <c r="W145" s="482"/>
      <c r="X145" s="482"/>
      <c r="Y145" s="482"/>
      <c r="Z145" s="482"/>
      <c r="AA145" s="482"/>
      <c r="AB145" s="482"/>
      <c r="AC145" s="482"/>
      <c r="AD145" s="482"/>
      <c r="AE145" s="482"/>
      <c r="AF145" s="482"/>
      <c r="AG145" s="482"/>
      <c r="AH145" s="482"/>
      <c r="AI145" s="482"/>
      <c r="AJ145" s="482"/>
      <c r="AK145" s="482"/>
      <c r="AL145" s="482"/>
      <c r="AM145" s="482"/>
      <c r="AN145" s="482"/>
      <c r="AO145" s="482"/>
      <c r="AP145" s="482"/>
      <c r="AQ145" s="482"/>
      <c r="AR145" s="482"/>
      <c r="AS145" s="482"/>
      <c r="AT145" s="482"/>
      <c r="AU145" s="482"/>
      <c r="AV145" s="482"/>
      <c r="AW145" s="482"/>
      <c r="AX145" s="482"/>
      <c r="AY145" s="482"/>
      <c r="AZ145" s="482"/>
      <c r="BA145" s="482"/>
      <c r="BB145" s="482"/>
      <c r="BC145" s="482"/>
      <c r="BD145" s="482"/>
      <c r="BE145" s="482"/>
      <c r="BF145" s="482"/>
      <c r="BG145" s="482"/>
      <c r="BH145" s="482"/>
      <c r="BI145" s="482"/>
      <c r="BJ145" s="482"/>
      <c r="BK145" s="482"/>
      <c r="BL145" s="482"/>
      <c r="BM145" s="482"/>
      <c r="BN145" s="482"/>
      <c r="BO145" s="482"/>
      <c r="BP145" s="482"/>
      <c r="BQ145" s="482"/>
      <c r="BR145" s="482"/>
      <c r="BS145" s="482"/>
      <c r="BT145" s="482"/>
      <c r="BU145" s="482"/>
      <c r="BV145" s="482"/>
      <c r="BW145" s="482"/>
      <c r="BX145" s="482"/>
      <c r="BY145" s="482"/>
      <c r="BZ145" s="482"/>
      <c r="CA145" s="482"/>
      <c r="CB145" s="482"/>
      <c r="CC145" s="482"/>
      <c r="CD145" s="482"/>
      <c r="CE145" s="482"/>
      <c r="CF145" s="482"/>
      <c r="CG145" s="482"/>
      <c r="CH145" s="482"/>
      <c r="CI145" s="482"/>
      <c r="CJ145" s="482"/>
      <c r="CK145" s="482"/>
      <c r="CL145" s="482"/>
      <c r="CM145" s="482"/>
      <c r="CN145" s="482"/>
      <c r="CO145" s="482"/>
      <c r="CP145" s="482"/>
      <c r="CQ145" s="482"/>
      <c r="CR145" s="482"/>
      <c r="CS145" s="482"/>
      <c r="CT145" s="482"/>
      <c r="CU145" s="482"/>
      <c r="CV145" s="482"/>
      <c r="CW145" s="482"/>
      <c r="CX145" s="482"/>
      <c r="CY145" s="482"/>
      <c r="CZ145" s="482"/>
      <c r="DA145" s="482"/>
      <c r="DB145" s="482"/>
      <c r="DC145" s="482"/>
      <c r="DD145" s="482"/>
      <c r="DE145" s="482"/>
      <c r="DF145" s="482"/>
      <c r="DG145" s="482"/>
      <c r="DH145" s="482"/>
      <c r="DI145" s="482"/>
      <c r="DJ145" s="482"/>
      <c r="DK145" s="482"/>
      <c r="DL145" s="482"/>
      <c r="DM145" s="482"/>
      <c r="DN145" s="482"/>
      <c r="DO145" s="482"/>
      <c r="DP145" s="482"/>
      <c r="DQ145" s="482"/>
      <c r="DR145" s="482"/>
      <c r="DS145" s="482"/>
      <c r="DT145" s="482"/>
      <c r="DU145" s="482"/>
      <c r="DV145" s="482"/>
      <c r="DW145" s="482"/>
      <c r="DX145" s="482"/>
      <c r="DY145" s="482"/>
      <c r="DZ145" s="482"/>
      <c r="EA145" s="482"/>
      <c r="EB145" s="482"/>
      <c r="EC145" s="482"/>
      <c r="ED145" s="482"/>
      <c r="EE145" s="482"/>
      <c r="EF145" s="482"/>
      <c r="EG145" s="482"/>
      <c r="EH145" s="482"/>
      <c r="EI145" s="482"/>
      <c r="EJ145" s="482"/>
      <c r="EK145" s="482"/>
      <c r="EL145" s="482"/>
      <c r="EM145" s="482"/>
      <c r="EN145" s="482"/>
      <c r="EO145" s="482"/>
      <c r="EP145" s="482"/>
      <c r="EQ145" s="482"/>
      <c r="ER145" s="482"/>
      <c r="ES145" s="482"/>
      <c r="ET145" s="482"/>
      <c r="EU145" s="482"/>
      <c r="EV145" s="482"/>
      <c r="EW145" s="482"/>
      <c r="EX145" s="482"/>
      <c r="EY145" s="482"/>
      <c r="EZ145" s="482"/>
      <c r="FA145" s="482"/>
      <c r="FB145" s="482"/>
      <c r="FC145" s="482"/>
      <c r="FD145" s="482"/>
      <c r="FE145" s="482"/>
      <c r="FF145" s="482"/>
      <c r="FG145" s="482"/>
      <c r="FH145" s="482"/>
      <c r="FI145" s="482"/>
      <c r="FJ145" s="482"/>
      <c r="FK145" s="482"/>
      <c r="FL145" s="482"/>
      <c r="FM145" s="482"/>
      <c r="FN145" s="482"/>
      <c r="FO145" s="482"/>
      <c r="FP145" s="482"/>
      <c r="FQ145" s="482"/>
      <c r="FR145" s="482"/>
    </row>
    <row r="146" spans="1:174" s="536" customFormat="1" ht="18" customHeight="1" x14ac:dyDescent="0.2">
      <c r="A146" s="472"/>
      <c r="B146" s="818"/>
      <c r="C146" s="550" t="s">
        <v>354</v>
      </c>
      <c r="D146" s="553" t="s">
        <v>355</v>
      </c>
      <c r="E146" s="528" t="s">
        <v>356</v>
      </c>
      <c r="F146" s="529">
        <v>4</v>
      </c>
      <c r="G146" s="530">
        <f t="shared" si="24"/>
        <v>4.4000000000000004</v>
      </c>
      <c r="H146" s="531">
        <v>10</v>
      </c>
      <c r="I146" s="532">
        <f t="shared" si="25"/>
        <v>0</v>
      </c>
      <c r="J146" s="533">
        <f t="shared" si="26"/>
        <v>0</v>
      </c>
      <c r="K146" s="534">
        <f t="shared" si="27"/>
        <v>0</v>
      </c>
      <c r="L146" s="551"/>
      <c r="M146" s="99"/>
      <c r="N146" s="99"/>
      <c r="O146" s="482"/>
      <c r="P146" s="482"/>
      <c r="Q146" s="482"/>
      <c r="R146" s="482"/>
      <c r="S146" s="482"/>
      <c r="T146" s="482"/>
      <c r="U146" s="482"/>
      <c r="V146" s="482"/>
      <c r="W146" s="482"/>
      <c r="X146" s="482"/>
      <c r="Y146" s="482"/>
      <c r="Z146" s="482"/>
      <c r="AA146" s="482"/>
      <c r="AB146" s="482"/>
      <c r="AC146" s="482"/>
      <c r="AD146" s="482"/>
      <c r="AE146" s="482"/>
      <c r="AF146" s="482"/>
      <c r="AG146" s="482"/>
      <c r="AH146" s="482"/>
      <c r="AI146" s="482"/>
      <c r="AJ146" s="482"/>
      <c r="AK146" s="482"/>
      <c r="AL146" s="482"/>
      <c r="AM146" s="482"/>
      <c r="AN146" s="482"/>
      <c r="AO146" s="482"/>
      <c r="AP146" s="482"/>
      <c r="AQ146" s="482"/>
      <c r="AR146" s="482"/>
      <c r="AS146" s="482"/>
      <c r="AT146" s="482"/>
      <c r="AU146" s="482"/>
      <c r="AV146" s="482"/>
      <c r="AW146" s="482"/>
      <c r="AX146" s="482"/>
      <c r="AY146" s="482"/>
      <c r="AZ146" s="482"/>
      <c r="BA146" s="482"/>
      <c r="BB146" s="482"/>
      <c r="BC146" s="482"/>
      <c r="BD146" s="482"/>
      <c r="BE146" s="482"/>
      <c r="BF146" s="482"/>
      <c r="BG146" s="482"/>
      <c r="BH146" s="482"/>
      <c r="BI146" s="482"/>
      <c r="BJ146" s="482"/>
      <c r="BK146" s="482"/>
      <c r="BL146" s="482"/>
      <c r="BM146" s="482"/>
      <c r="BN146" s="482"/>
      <c r="BO146" s="482"/>
      <c r="BP146" s="482"/>
      <c r="BQ146" s="482"/>
      <c r="BR146" s="482"/>
      <c r="BS146" s="482"/>
      <c r="BT146" s="482"/>
      <c r="BU146" s="482"/>
      <c r="BV146" s="482"/>
      <c r="BW146" s="482"/>
      <c r="BX146" s="482"/>
      <c r="BY146" s="482"/>
      <c r="BZ146" s="482"/>
      <c r="CA146" s="482"/>
      <c r="CB146" s="482"/>
      <c r="CC146" s="482"/>
      <c r="CD146" s="482"/>
      <c r="CE146" s="482"/>
      <c r="CF146" s="482"/>
      <c r="CG146" s="482"/>
      <c r="CH146" s="482"/>
      <c r="CI146" s="482"/>
      <c r="CJ146" s="482"/>
      <c r="CK146" s="482"/>
      <c r="CL146" s="482"/>
      <c r="CM146" s="482"/>
      <c r="CN146" s="482"/>
      <c r="CO146" s="482"/>
      <c r="CP146" s="482"/>
      <c r="CQ146" s="482"/>
      <c r="CR146" s="482"/>
      <c r="CS146" s="482"/>
      <c r="CT146" s="482"/>
      <c r="CU146" s="482"/>
      <c r="CV146" s="482"/>
      <c r="CW146" s="482"/>
      <c r="CX146" s="482"/>
      <c r="CY146" s="482"/>
      <c r="CZ146" s="482"/>
      <c r="DA146" s="482"/>
      <c r="DB146" s="482"/>
      <c r="DC146" s="482"/>
      <c r="DD146" s="482"/>
      <c r="DE146" s="482"/>
      <c r="DF146" s="482"/>
      <c r="DG146" s="482"/>
      <c r="DH146" s="482"/>
      <c r="DI146" s="482"/>
      <c r="DJ146" s="482"/>
      <c r="DK146" s="482"/>
      <c r="DL146" s="482"/>
      <c r="DM146" s="482"/>
      <c r="DN146" s="482"/>
      <c r="DO146" s="482"/>
      <c r="DP146" s="482"/>
      <c r="DQ146" s="482"/>
      <c r="DR146" s="482"/>
      <c r="DS146" s="482"/>
      <c r="DT146" s="482"/>
      <c r="DU146" s="482"/>
      <c r="DV146" s="482"/>
      <c r="DW146" s="482"/>
      <c r="DX146" s="482"/>
      <c r="DY146" s="482"/>
      <c r="DZ146" s="482"/>
      <c r="EA146" s="482"/>
      <c r="EB146" s="482"/>
      <c r="EC146" s="482"/>
      <c r="ED146" s="482"/>
      <c r="EE146" s="482"/>
      <c r="EF146" s="482"/>
      <c r="EG146" s="482"/>
      <c r="EH146" s="482"/>
      <c r="EI146" s="482"/>
      <c r="EJ146" s="482"/>
      <c r="EK146" s="482"/>
      <c r="EL146" s="482"/>
      <c r="EM146" s="482"/>
      <c r="EN146" s="482"/>
      <c r="EO146" s="482"/>
      <c r="EP146" s="482"/>
      <c r="EQ146" s="482"/>
      <c r="ER146" s="482"/>
      <c r="ES146" s="482"/>
      <c r="ET146" s="482"/>
      <c r="EU146" s="482"/>
      <c r="EV146" s="482"/>
      <c r="EW146" s="482"/>
      <c r="EX146" s="482"/>
      <c r="EY146" s="482"/>
      <c r="EZ146" s="482"/>
      <c r="FA146" s="482"/>
      <c r="FB146" s="482"/>
      <c r="FC146" s="482"/>
      <c r="FD146" s="482"/>
      <c r="FE146" s="482"/>
      <c r="FF146" s="482"/>
      <c r="FG146" s="482"/>
      <c r="FH146" s="482"/>
      <c r="FI146" s="482"/>
      <c r="FJ146" s="482"/>
      <c r="FK146" s="482"/>
      <c r="FL146" s="482"/>
      <c r="FM146" s="482"/>
      <c r="FN146" s="482"/>
      <c r="FO146" s="482"/>
      <c r="FP146" s="482"/>
      <c r="FQ146" s="482"/>
      <c r="FR146" s="482"/>
    </row>
    <row r="147" spans="1:174" s="536" customFormat="1" ht="18" customHeight="1" x14ac:dyDescent="0.2">
      <c r="A147" s="472"/>
      <c r="B147" s="818"/>
      <c r="C147" s="515" t="s">
        <v>357</v>
      </c>
      <c r="D147" s="517" t="s">
        <v>358</v>
      </c>
      <c r="E147" s="517" t="s">
        <v>359</v>
      </c>
      <c r="F147" s="518">
        <v>3</v>
      </c>
      <c r="G147" s="519">
        <f t="shared" si="24"/>
        <v>3.3000000000000003</v>
      </c>
      <c r="H147" s="520">
        <v>10</v>
      </c>
      <c r="I147" s="521">
        <f t="shared" si="25"/>
        <v>0</v>
      </c>
      <c r="J147" s="522">
        <f t="shared" si="26"/>
        <v>0</v>
      </c>
      <c r="K147" s="523">
        <f t="shared" si="27"/>
        <v>0</v>
      </c>
      <c r="L147" s="552"/>
      <c r="M147" s="99"/>
      <c r="N147" s="99"/>
      <c r="O147" s="482"/>
      <c r="P147" s="482"/>
      <c r="Q147" s="482"/>
      <c r="R147" s="482"/>
      <c r="S147" s="482"/>
      <c r="T147" s="482"/>
      <c r="U147" s="482"/>
      <c r="V147" s="482"/>
      <c r="W147" s="482"/>
      <c r="X147" s="482"/>
      <c r="Y147" s="482"/>
      <c r="Z147" s="482"/>
      <c r="AA147" s="482"/>
      <c r="AB147" s="482"/>
      <c r="AC147" s="482"/>
      <c r="AD147" s="482"/>
      <c r="AE147" s="482"/>
      <c r="AF147" s="482"/>
      <c r="AG147" s="482"/>
      <c r="AH147" s="482"/>
      <c r="AI147" s="482"/>
      <c r="AJ147" s="482"/>
      <c r="AK147" s="482"/>
      <c r="AL147" s="482"/>
      <c r="AM147" s="482"/>
      <c r="AN147" s="482"/>
      <c r="AO147" s="482"/>
      <c r="AP147" s="482"/>
      <c r="AQ147" s="482"/>
      <c r="AR147" s="482"/>
      <c r="AS147" s="482"/>
      <c r="AT147" s="482"/>
      <c r="AU147" s="482"/>
      <c r="AV147" s="482"/>
      <c r="AW147" s="482"/>
      <c r="AX147" s="482"/>
      <c r="AY147" s="482"/>
      <c r="AZ147" s="482"/>
      <c r="BA147" s="482"/>
      <c r="BB147" s="482"/>
      <c r="BC147" s="482"/>
      <c r="BD147" s="482"/>
      <c r="BE147" s="482"/>
      <c r="BF147" s="482"/>
      <c r="BG147" s="482"/>
      <c r="BH147" s="482"/>
      <c r="BI147" s="482"/>
      <c r="BJ147" s="482"/>
      <c r="BK147" s="482"/>
      <c r="BL147" s="482"/>
      <c r="BM147" s="482"/>
      <c r="BN147" s="482"/>
      <c r="BO147" s="482"/>
      <c r="BP147" s="482"/>
      <c r="BQ147" s="482"/>
      <c r="BR147" s="482"/>
      <c r="BS147" s="482"/>
      <c r="BT147" s="482"/>
      <c r="BU147" s="482"/>
      <c r="BV147" s="482"/>
      <c r="BW147" s="482"/>
      <c r="BX147" s="482"/>
      <c r="BY147" s="482"/>
      <c r="BZ147" s="482"/>
      <c r="CA147" s="482"/>
      <c r="CB147" s="482"/>
      <c r="CC147" s="482"/>
      <c r="CD147" s="482"/>
      <c r="CE147" s="482"/>
      <c r="CF147" s="482"/>
      <c r="CG147" s="482"/>
      <c r="CH147" s="482"/>
      <c r="CI147" s="482"/>
      <c r="CJ147" s="482"/>
      <c r="CK147" s="482"/>
      <c r="CL147" s="482"/>
      <c r="CM147" s="482"/>
      <c r="CN147" s="482"/>
      <c r="CO147" s="482"/>
      <c r="CP147" s="482"/>
      <c r="CQ147" s="482"/>
      <c r="CR147" s="482"/>
      <c r="CS147" s="482"/>
      <c r="CT147" s="482"/>
      <c r="CU147" s="482"/>
      <c r="CV147" s="482"/>
      <c r="CW147" s="482"/>
      <c r="CX147" s="482"/>
      <c r="CY147" s="482"/>
      <c r="CZ147" s="482"/>
      <c r="DA147" s="482"/>
      <c r="DB147" s="482"/>
      <c r="DC147" s="482"/>
      <c r="DD147" s="482"/>
      <c r="DE147" s="482"/>
      <c r="DF147" s="482"/>
      <c r="DG147" s="482"/>
      <c r="DH147" s="482"/>
      <c r="DI147" s="482"/>
      <c r="DJ147" s="482"/>
      <c r="DK147" s="482"/>
      <c r="DL147" s="482"/>
      <c r="DM147" s="482"/>
      <c r="DN147" s="482"/>
      <c r="DO147" s="482"/>
      <c r="DP147" s="482"/>
      <c r="DQ147" s="482"/>
      <c r="DR147" s="482"/>
      <c r="DS147" s="482"/>
      <c r="DT147" s="482"/>
      <c r="DU147" s="482"/>
      <c r="DV147" s="482"/>
      <c r="DW147" s="482"/>
      <c r="DX147" s="482"/>
      <c r="DY147" s="482"/>
      <c r="DZ147" s="482"/>
      <c r="EA147" s="482"/>
      <c r="EB147" s="482"/>
      <c r="EC147" s="482"/>
      <c r="ED147" s="482"/>
      <c r="EE147" s="482"/>
      <c r="EF147" s="482"/>
      <c r="EG147" s="482"/>
      <c r="EH147" s="482"/>
      <c r="EI147" s="482"/>
      <c r="EJ147" s="482"/>
      <c r="EK147" s="482"/>
      <c r="EL147" s="482"/>
      <c r="EM147" s="482"/>
      <c r="EN147" s="482"/>
      <c r="EO147" s="482"/>
      <c r="EP147" s="482"/>
      <c r="EQ147" s="482"/>
      <c r="ER147" s="482"/>
      <c r="ES147" s="482"/>
      <c r="ET147" s="482"/>
      <c r="EU147" s="482"/>
      <c r="EV147" s="482"/>
      <c r="EW147" s="482"/>
      <c r="EX147" s="482"/>
      <c r="EY147" s="482"/>
      <c r="EZ147" s="482"/>
      <c r="FA147" s="482"/>
      <c r="FB147" s="482"/>
      <c r="FC147" s="482"/>
      <c r="FD147" s="482"/>
      <c r="FE147" s="482"/>
      <c r="FF147" s="482"/>
      <c r="FG147" s="482"/>
      <c r="FH147" s="482"/>
      <c r="FI147" s="482"/>
      <c r="FJ147" s="482"/>
      <c r="FK147" s="482"/>
      <c r="FL147" s="482"/>
      <c r="FM147" s="482"/>
      <c r="FN147" s="482"/>
      <c r="FO147" s="482"/>
      <c r="FP147" s="482"/>
      <c r="FQ147" s="482"/>
      <c r="FR147" s="482"/>
    </row>
    <row r="148" spans="1:174" s="536" customFormat="1" ht="18" customHeight="1" x14ac:dyDescent="0.2">
      <c r="A148" s="472"/>
      <c r="B148" s="818"/>
      <c r="C148" s="550" t="s">
        <v>360</v>
      </c>
      <c r="D148" s="554" t="s">
        <v>361</v>
      </c>
      <c r="E148" s="528" t="s">
        <v>164</v>
      </c>
      <c r="F148" s="529">
        <v>2.1800000000000002</v>
      </c>
      <c r="G148" s="530">
        <f t="shared" si="24"/>
        <v>2.3980000000000006</v>
      </c>
      <c r="H148" s="531">
        <v>10</v>
      </c>
      <c r="I148" s="532">
        <f t="shared" si="25"/>
        <v>0</v>
      </c>
      <c r="J148" s="533">
        <f t="shared" si="26"/>
        <v>0</v>
      </c>
      <c r="K148" s="534">
        <f t="shared" si="27"/>
        <v>0</v>
      </c>
      <c r="L148" s="551"/>
      <c r="M148" s="99"/>
      <c r="N148" s="99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  <c r="AE148" s="482"/>
      <c r="AF148" s="482"/>
      <c r="AG148" s="482"/>
      <c r="AH148" s="482"/>
      <c r="AI148" s="482"/>
      <c r="AJ148" s="482"/>
      <c r="AK148" s="482"/>
      <c r="AL148" s="482"/>
      <c r="AM148" s="482"/>
      <c r="AN148" s="482"/>
      <c r="AO148" s="482"/>
      <c r="AP148" s="482"/>
      <c r="AQ148" s="482"/>
      <c r="AR148" s="482"/>
      <c r="AS148" s="482"/>
      <c r="AT148" s="482"/>
      <c r="AU148" s="482"/>
      <c r="AV148" s="482"/>
      <c r="AW148" s="482"/>
      <c r="AX148" s="482"/>
      <c r="AY148" s="482"/>
      <c r="AZ148" s="482"/>
      <c r="BA148" s="482"/>
      <c r="BB148" s="482"/>
      <c r="BC148" s="482"/>
      <c r="BD148" s="482"/>
      <c r="BE148" s="482"/>
      <c r="BF148" s="482"/>
      <c r="BG148" s="482"/>
      <c r="BH148" s="482"/>
      <c r="BI148" s="482"/>
      <c r="BJ148" s="482"/>
      <c r="BK148" s="482"/>
      <c r="BL148" s="482"/>
      <c r="BM148" s="482"/>
      <c r="BN148" s="482"/>
      <c r="BO148" s="482"/>
      <c r="BP148" s="482"/>
      <c r="BQ148" s="482"/>
      <c r="BR148" s="482"/>
      <c r="BS148" s="482"/>
      <c r="BT148" s="482"/>
      <c r="BU148" s="482"/>
      <c r="BV148" s="482"/>
      <c r="BW148" s="482"/>
      <c r="BX148" s="482"/>
      <c r="BY148" s="482"/>
      <c r="BZ148" s="482"/>
      <c r="CA148" s="482"/>
      <c r="CB148" s="482"/>
      <c r="CC148" s="482"/>
      <c r="CD148" s="482"/>
      <c r="CE148" s="482"/>
      <c r="CF148" s="482"/>
      <c r="CG148" s="482"/>
      <c r="CH148" s="482"/>
      <c r="CI148" s="482"/>
      <c r="CJ148" s="482"/>
      <c r="CK148" s="482"/>
      <c r="CL148" s="482"/>
      <c r="CM148" s="482"/>
      <c r="CN148" s="482"/>
      <c r="CO148" s="482"/>
      <c r="CP148" s="482"/>
      <c r="CQ148" s="482"/>
      <c r="CR148" s="482"/>
      <c r="CS148" s="482"/>
      <c r="CT148" s="482"/>
      <c r="CU148" s="482"/>
      <c r="CV148" s="482"/>
      <c r="CW148" s="482"/>
      <c r="CX148" s="482"/>
      <c r="CY148" s="482"/>
      <c r="CZ148" s="482"/>
      <c r="DA148" s="482"/>
      <c r="DB148" s="482"/>
      <c r="DC148" s="482"/>
      <c r="DD148" s="482"/>
      <c r="DE148" s="482"/>
      <c r="DF148" s="482"/>
      <c r="DG148" s="482"/>
      <c r="DH148" s="482"/>
      <c r="DI148" s="482"/>
      <c r="DJ148" s="482"/>
      <c r="DK148" s="482"/>
      <c r="DL148" s="482"/>
      <c r="DM148" s="482"/>
      <c r="DN148" s="482"/>
      <c r="DO148" s="482"/>
      <c r="DP148" s="482"/>
      <c r="DQ148" s="482"/>
      <c r="DR148" s="482"/>
      <c r="DS148" s="482"/>
      <c r="DT148" s="482"/>
      <c r="DU148" s="482"/>
      <c r="DV148" s="482"/>
      <c r="DW148" s="482"/>
      <c r="DX148" s="482"/>
      <c r="DY148" s="482"/>
      <c r="DZ148" s="482"/>
      <c r="EA148" s="482"/>
      <c r="EB148" s="482"/>
      <c r="EC148" s="482"/>
      <c r="ED148" s="482"/>
      <c r="EE148" s="482"/>
      <c r="EF148" s="482"/>
      <c r="EG148" s="482"/>
      <c r="EH148" s="482"/>
      <c r="EI148" s="482"/>
      <c r="EJ148" s="482"/>
      <c r="EK148" s="482"/>
      <c r="EL148" s="482"/>
      <c r="EM148" s="482"/>
      <c r="EN148" s="482"/>
      <c r="EO148" s="482"/>
      <c r="EP148" s="482"/>
      <c r="EQ148" s="482"/>
      <c r="ER148" s="482"/>
      <c r="ES148" s="482"/>
      <c r="ET148" s="482"/>
      <c r="EU148" s="482"/>
      <c r="EV148" s="482"/>
      <c r="EW148" s="482"/>
      <c r="EX148" s="482"/>
      <c r="EY148" s="482"/>
      <c r="EZ148" s="482"/>
      <c r="FA148" s="482"/>
      <c r="FB148" s="482"/>
      <c r="FC148" s="482"/>
      <c r="FD148" s="482"/>
      <c r="FE148" s="482"/>
      <c r="FF148" s="482"/>
      <c r="FG148" s="482"/>
      <c r="FH148" s="482"/>
      <c r="FI148" s="482"/>
      <c r="FJ148" s="482"/>
      <c r="FK148" s="482"/>
      <c r="FL148" s="482"/>
      <c r="FM148" s="482"/>
      <c r="FN148" s="482"/>
      <c r="FO148" s="482"/>
      <c r="FP148" s="482"/>
      <c r="FQ148" s="482"/>
      <c r="FR148" s="482"/>
    </row>
    <row r="149" spans="1:174" s="536" customFormat="1" ht="18" customHeight="1" x14ac:dyDescent="0.2">
      <c r="A149" s="472"/>
      <c r="B149" s="818"/>
      <c r="C149" s="515" t="s">
        <v>362</v>
      </c>
      <c r="D149" s="517" t="s">
        <v>363</v>
      </c>
      <c r="E149" s="517" t="s">
        <v>364</v>
      </c>
      <c r="F149" s="518">
        <v>2.5</v>
      </c>
      <c r="G149" s="519">
        <f t="shared" si="24"/>
        <v>2.75</v>
      </c>
      <c r="H149" s="520">
        <v>10</v>
      </c>
      <c r="I149" s="521">
        <f t="shared" si="25"/>
        <v>0</v>
      </c>
      <c r="J149" s="522">
        <f t="shared" si="26"/>
        <v>0</v>
      </c>
      <c r="K149" s="523">
        <f t="shared" si="27"/>
        <v>0</v>
      </c>
      <c r="L149" s="552"/>
      <c r="M149" s="99"/>
      <c r="N149" s="99"/>
      <c r="O149" s="482"/>
      <c r="P149" s="482"/>
      <c r="Q149" s="482"/>
      <c r="R149" s="482"/>
      <c r="S149" s="482"/>
      <c r="T149" s="482"/>
      <c r="U149" s="482"/>
      <c r="V149" s="482"/>
      <c r="W149" s="482"/>
      <c r="X149" s="482"/>
      <c r="Y149" s="482"/>
      <c r="Z149" s="482"/>
      <c r="AA149" s="482"/>
      <c r="AB149" s="482"/>
      <c r="AC149" s="482"/>
      <c r="AD149" s="482"/>
      <c r="AE149" s="482"/>
      <c r="AF149" s="482"/>
      <c r="AG149" s="482"/>
      <c r="AH149" s="482"/>
      <c r="AI149" s="482"/>
      <c r="AJ149" s="482"/>
      <c r="AK149" s="482"/>
      <c r="AL149" s="482"/>
      <c r="AM149" s="482"/>
      <c r="AN149" s="482"/>
      <c r="AO149" s="482"/>
      <c r="AP149" s="482"/>
      <c r="AQ149" s="482"/>
      <c r="AR149" s="482"/>
      <c r="AS149" s="482"/>
      <c r="AT149" s="482"/>
      <c r="AU149" s="482"/>
      <c r="AV149" s="482"/>
      <c r="AW149" s="482"/>
      <c r="AX149" s="482"/>
      <c r="AY149" s="482"/>
      <c r="AZ149" s="482"/>
      <c r="BA149" s="482"/>
      <c r="BB149" s="482"/>
      <c r="BC149" s="482"/>
      <c r="BD149" s="482"/>
      <c r="BE149" s="482"/>
      <c r="BF149" s="482"/>
      <c r="BG149" s="482"/>
      <c r="BH149" s="482"/>
      <c r="BI149" s="482"/>
      <c r="BJ149" s="482"/>
      <c r="BK149" s="482"/>
      <c r="BL149" s="482"/>
      <c r="BM149" s="482"/>
      <c r="BN149" s="482"/>
      <c r="BO149" s="482"/>
      <c r="BP149" s="482"/>
      <c r="BQ149" s="482"/>
      <c r="BR149" s="482"/>
      <c r="BS149" s="482"/>
      <c r="BT149" s="482"/>
      <c r="BU149" s="482"/>
      <c r="BV149" s="482"/>
      <c r="BW149" s="482"/>
      <c r="BX149" s="482"/>
      <c r="BY149" s="482"/>
      <c r="BZ149" s="482"/>
      <c r="CA149" s="482"/>
      <c r="CB149" s="482"/>
      <c r="CC149" s="482"/>
      <c r="CD149" s="482"/>
      <c r="CE149" s="482"/>
      <c r="CF149" s="482"/>
      <c r="CG149" s="482"/>
      <c r="CH149" s="482"/>
      <c r="CI149" s="482"/>
      <c r="CJ149" s="482"/>
      <c r="CK149" s="482"/>
      <c r="CL149" s="482"/>
      <c r="CM149" s="482"/>
      <c r="CN149" s="482"/>
      <c r="CO149" s="482"/>
      <c r="CP149" s="482"/>
      <c r="CQ149" s="482"/>
      <c r="CR149" s="482"/>
      <c r="CS149" s="482"/>
      <c r="CT149" s="482"/>
      <c r="CU149" s="482"/>
      <c r="CV149" s="482"/>
      <c r="CW149" s="482"/>
      <c r="CX149" s="482"/>
      <c r="CY149" s="482"/>
      <c r="CZ149" s="482"/>
      <c r="DA149" s="482"/>
      <c r="DB149" s="482"/>
      <c r="DC149" s="482"/>
      <c r="DD149" s="482"/>
      <c r="DE149" s="482"/>
      <c r="DF149" s="482"/>
      <c r="DG149" s="482"/>
      <c r="DH149" s="482"/>
      <c r="DI149" s="482"/>
      <c r="DJ149" s="482"/>
      <c r="DK149" s="482"/>
      <c r="DL149" s="482"/>
      <c r="DM149" s="482"/>
      <c r="DN149" s="482"/>
      <c r="DO149" s="482"/>
      <c r="DP149" s="482"/>
      <c r="DQ149" s="482"/>
      <c r="DR149" s="482"/>
      <c r="DS149" s="482"/>
      <c r="DT149" s="482"/>
      <c r="DU149" s="482"/>
      <c r="DV149" s="482"/>
      <c r="DW149" s="482"/>
      <c r="DX149" s="482"/>
      <c r="DY149" s="482"/>
      <c r="DZ149" s="482"/>
      <c r="EA149" s="482"/>
      <c r="EB149" s="482"/>
      <c r="EC149" s="482"/>
      <c r="ED149" s="482"/>
      <c r="EE149" s="482"/>
      <c r="EF149" s="482"/>
      <c r="EG149" s="482"/>
      <c r="EH149" s="482"/>
      <c r="EI149" s="482"/>
      <c r="EJ149" s="482"/>
      <c r="EK149" s="482"/>
      <c r="EL149" s="482"/>
      <c r="EM149" s="482"/>
      <c r="EN149" s="482"/>
      <c r="EO149" s="482"/>
      <c r="EP149" s="482"/>
      <c r="EQ149" s="482"/>
      <c r="ER149" s="482"/>
      <c r="ES149" s="482"/>
      <c r="ET149" s="482"/>
      <c r="EU149" s="482"/>
      <c r="EV149" s="482"/>
      <c r="EW149" s="482"/>
      <c r="EX149" s="482"/>
      <c r="EY149" s="482"/>
      <c r="EZ149" s="482"/>
      <c r="FA149" s="482"/>
      <c r="FB149" s="482"/>
      <c r="FC149" s="482"/>
      <c r="FD149" s="482"/>
      <c r="FE149" s="482"/>
      <c r="FF149" s="482"/>
      <c r="FG149" s="482"/>
      <c r="FH149" s="482"/>
      <c r="FI149" s="482"/>
      <c r="FJ149" s="482"/>
      <c r="FK149" s="482"/>
      <c r="FL149" s="482"/>
      <c r="FM149" s="482"/>
      <c r="FN149" s="482"/>
      <c r="FO149" s="482"/>
      <c r="FP149" s="482"/>
      <c r="FQ149" s="482"/>
      <c r="FR149" s="482"/>
    </row>
    <row r="150" spans="1:174" s="536" customFormat="1" ht="18" customHeight="1" x14ac:dyDescent="0.2">
      <c r="A150" s="472"/>
      <c r="B150" s="818"/>
      <c r="C150" s="526" t="s">
        <v>365</v>
      </c>
      <c r="D150" s="528" t="s">
        <v>366</v>
      </c>
      <c r="E150" s="528" t="s">
        <v>258</v>
      </c>
      <c r="F150" s="529">
        <v>2.5</v>
      </c>
      <c r="G150" s="530">
        <f t="shared" si="24"/>
        <v>2.75</v>
      </c>
      <c r="H150" s="531">
        <v>10</v>
      </c>
      <c r="I150" s="532">
        <f t="shared" si="25"/>
        <v>0</v>
      </c>
      <c r="J150" s="533">
        <f t="shared" si="26"/>
        <v>0</v>
      </c>
      <c r="K150" s="534">
        <f t="shared" si="27"/>
        <v>0</v>
      </c>
      <c r="L150" s="551"/>
      <c r="M150" s="99"/>
      <c r="N150" s="99"/>
      <c r="O150" s="482"/>
      <c r="P150" s="482"/>
      <c r="Q150" s="482"/>
      <c r="R150" s="482"/>
      <c r="S150" s="482"/>
      <c r="T150" s="482"/>
      <c r="U150" s="482"/>
      <c r="V150" s="482"/>
      <c r="W150" s="482"/>
      <c r="X150" s="482"/>
      <c r="Y150" s="482"/>
      <c r="Z150" s="482"/>
      <c r="AA150" s="482"/>
      <c r="AB150" s="482"/>
      <c r="AC150" s="482"/>
      <c r="AD150" s="482"/>
      <c r="AE150" s="482"/>
      <c r="AF150" s="482"/>
      <c r="AG150" s="482"/>
      <c r="AH150" s="482"/>
      <c r="AI150" s="482"/>
      <c r="AJ150" s="482"/>
      <c r="AK150" s="482"/>
      <c r="AL150" s="482"/>
      <c r="AM150" s="482"/>
      <c r="AN150" s="482"/>
      <c r="AO150" s="482"/>
      <c r="AP150" s="482"/>
      <c r="AQ150" s="482"/>
      <c r="AR150" s="482"/>
      <c r="AS150" s="482"/>
      <c r="AT150" s="482"/>
      <c r="AU150" s="482"/>
      <c r="AV150" s="482"/>
      <c r="AW150" s="482"/>
      <c r="AX150" s="482"/>
      <c r="AY150" s="482"/>
      <c r="AZ150" s="482"/>
      <c r="BA150" s="482"/>
      <c r="BB150" s="482"/>
      <c r="BC150" s="482"/>
      <c r="BD150" s="482"/>
      <c r="BE150" s="482"/>
      <c r="BF150" s="482"/>
      <c r="BG150" s="482"/>
      <c r="BH150" s="482"/>
      <c r="BI150" s="482"/>
      <c r="BJ150" s="482"/>
      <c r="BK150" s="482"/>
      <c r="BL150" s="482"/>
      <c r="BM150" s="482"/>
      <c r="BN150" s="482"/>
      <c r="BO150" s="482"/>
      <c r="BP150" s="482"/>
      <c r="BQ150" s="482"/>
      <c r="BR150" s="482"/>
      <c r="BS150" s="482"/>
      <c r="BT150" s="482"/>
      <c r="BU150" s="482"/>
      <c r="BV150" s="482"/>
      <c r="BW150" s="482"/>
      <c r="BX150" s="482"/>
      <c r="BY150" s="482"/>
      <c r="BZ150" s="482"/>
      <c r="CA150" s="482"/>
      <c r="CB150" s="482"/>
      <c r="CC150" s="482"/>
      <c r="CD150" s="482"/>
      <c r="CE150" s="482"/>
      <c r="CF150" s="482"/>
      <c r="CG150" s="482"/>
      <c r="CH150" s="482"/>
      <c r="CI150" s="482"/>
      <c r="CJ150" s="482"/>
      <c r="CK150" s="482"/>
      <c r="CL150" s="482"/>
      <c r="CM150" s="482"/>
      <c r="CN150" s="482"/>
      <c r="CO150" s="482"/>
      <c r="CP150" s="482"/>
      <c r="CQ150" s="482"/>
      <c r="CR150" s="482"/>
      <c r="CS150" s="482"/>
      <c r="CT150" s="482"/>
      <c r="CU150" s="482"/>
      <c r="CV150" s="482"/>
      <c r="CW150" s="482"/>
      <c r="CX150" s="482"/>
      <c r="CY150" s="482"/>
      <c r="CZ150" s="482"/>
      <c r="DA150" s="482"/>
      <c r="DB150" s="482"/>
      <c r="DC150" s="482"/>
      <c r="DD150" s="482"/>
      <c r="DE150" s="482"/>
      <c r="DF150" s="482"/>
      <c r="DG150" s="482"/>
      <c r="DH150" s="482"/>
      <c r="DI150" s="482"/>
      <c r="DJ150" s="482"/>
      <c r="DK150" s="482"/>
      <c r="DL150" s="482"/>
      <c r="DM150" s="482"/>
      <c r="DN150" s="482"/>
      <c r="DO150" s="482"/>
      <c r="DP150" s="482"/>
      <c r="DQ150" s="482"/>
      <c r="DR150" s="482"/>
      <c r="DS150" s="482"/>
      <c r="DT150" s="482"/>
      <c r="DU150" s="482"/>
      <c r="DV150" s="482"/>
      <c r="DW150" s="482"/>
      <c r="DX150" s="482"/>
      <c r="DY150" s="482"/>
      <c r="DZ150" s="482"/>
      <c r="EA150" s="482"/>
      <c r="EB150" s="482"/>
      <c r="EC150" s="482"/>
      <c r="ED150" s="482"/>
      <c r="EE150" s="482"/>
      <c r="EF150" s="482"/>
      <c r="EG150" s="482"/>
      <c r="EH150" s="482"/>
      <c r="EI150" s="482"/>
      <c r="EJ150" s="482"/>
      <c r="EK150" s="482"/>
      <c r="EL150" s="482"/>
      <c r="EM150" s="482"/>
      <c r="EN150" s="482"/>
      <c r="EO150" s="482"/>
      <c r="EP150" s="482"/>
      <c r="EQ150" s="482"/>
      <c r="ER150" s="482"/>
      <c r="ES150" s="482"/>
      <c r="ET150" s="482"/>
      <c r="EU150" s="482"/>
      <c r="EV150" s="482"/>
      <c r="EW150" s="482"/>
      <c r="EX150" s="482"/>
      <c r="EY150" s="482"/>
      <c r="EZ150" s="482"/>
      <c r="FA150" s="482"/>
      <c r="FB150" s="482"/>
      <c r="FC150" s="482"/>
      <c r="FD150" s="482"/>
      <c r="FE150" s="482"/>
      <c r="FF150" s="482"/>
      <c r="FG150" s="482"/>
      <c r="FH150" s="482"/>
      <c r="FI150" s="482"/>
      <c r="FJ150" s="482"/>
      <c r="FK150" s="482"/>
      <c r="FL150" s="482"/>
      <c r="FM150" s="482"/>
      <c r="FN150" s="482"/>
      <c r="FO150" s="482"/>
      <c r="FP150" s="482"/>
      <c r="FQ150" s="482"/>
      <c r="FR150" s="482"/>
    </row>
    <row r="151" spans="1:174" s="536" customFormat="1" ht="18" customHeight="1" x14ac:dyDescent="0.2">
      <c r="A151" s="472"/>
      <c r="B151" s="818"/>
      <c r="C151" s="515" t="s">
        <v>367</v>
      </c>
      <c r="D151" s="517" t="s">
        <v>368</v>
      </c>
      <c r="E151" s="517" t="s">
        <v>258</v>
      </c>
      <c r="F151" s="518">
        <v>2.5</v>
      </c>
      <c r="G151" s="519">
        <f t="shared" si="24"/>
        <v>2.75</v>
      </c>
      <c r="H151" s="520">
        <v>10</v>
      </c>
      <c r="I151" s="521">
        <f t="shared" si="25"/>
        <v>0</v>
      </c>
      <c r="J151" s="522">
        <f t="shared" si="26"/>
        <v>0</v>
      </c>
      <c r="K151" s="523">
        <f t="shared" si="27"/>
        <v>0</v>
      </c>
      <c r="L151" s="524"/>
      <c r="M151" s="99"/>
      <c r="N151" s="99"/>
      <c r="O151" s="482"/>
      <c r="P151" s="482"/>
      <c r="Q151" s="482"/>
      <c r="R151" s="482"/>
      <c r="S151" s="482"/>
      <c r="T151" s="482"/>
      <c r="U151" s="482"/>
      <c r="V151" s="482"/>
      <c r="W151" s="482"/>
      <c r="X151" s="482"/>
      <c r="Y151" s="482"/>
      <c r="Z151" s="482"/>
      <c r="AA151" s="482"/>
      <c r="AB151" s="482"/>
      <c r="AC151" s="482"/>
      <c r="AD151" s="482"/>
      <c r="AE151" s="482"/>
      <c r="AF151" s="482"/>
      <c r="AG151" s="482"/>
      <c r="AH151" s="482"/>
      <c r="AI151" s="482"/>
      <c r="AJ151" s="482"/>
      <c r="AK151" s="482"/>
      <c r="AL151" s="482"/>
      <c r="AM151" s="482"/>
      <c r="AN151" s="482"/>
      <c r="AO151" s="482"/>
      <c r="AP151" s="482"/>
      <c r="AQ151" s="482"/>
      <c r="AR151" s="482"/>
      <c r="AS151" s="482"/>
      <c r="AT151" s="482"/>
      <c r="AU151" s="482"/>
      <c r="AV151" s="482"/>
      <c r="AW151" s="482"/>
      <c r="AX151" s="482"/>
      <c r="AY151" s="482"/>
      <c r="AZ151" s="482"/>
      <c r="BA151" s="482"/>
      <c r="BB151" s="482"/>
      <c r="BC151" s="482"/>
      <c r="BD151" s="482"/>
      <c r="BE151" s="482"/>
      <c r="BF151" s="482"/>
      <c r="BG151" s="482"/>
      <c r="BH151" s="482"/>
      <c r="BI151" s="482"/>
      <c r="BJ151" s="482"/>
      <c r="BK151" s="482"/>
      <c r="BL151" s="482"/>
      <c r="BM151" s="482"/>
      <c r="BN151" s="482"/>
      <c r="BO151" s="482"/>
      <c r="BP151" s="482"/>
      <c r="BQ151" s="482"/>
      <c r="BR151" s="482"/>
      <c r="BS151" s="482"/>
      <c r="BT151" s="482"/>
      <c r="BU151" s="482"/>
      <c r="BV151" s="482"/>
      <c r="BW151" s="482"/>
      <c r="BX151" s="482"/>
      <c r="BY151" s="482"/>
      <c r="BZ151" s="482"/>
      <c r="CA151" s="482"/>
      <c r="CB151" s="482"/>
      <c r="CC151" s="482"/>
      <c r="CD151" s="482"/>
      <c r="CE151" s="482"/>
      <c r="CF151" s="482"/>
      <c r="CG151" s="482"/>
      <c r="CH151" s="482"/>
      <c r="CI151" s="482"/>
      <c r="CJ151" s="482"/>
      <c r="CK151" s="482"/>
      <c r="CL151" s="482"/>
      <c r="CM151" s="482"/>
      <c r="CN151" s="482"/>
      <c r="CO151" s="482"/>
      <c r="CP151" s="482"/>
      <c r="CQ151" s="482"/>
      <c r="CR151" s="482"/>
      <c r="CS151" s="482"/>
      <c r="CT151" s="482"/>
      <c r="CU151" s="482"/>
      <c r="CV151" s="482"/>
      <c r="CW151" s="482"/>
      <c r="CX151" s="482"/>
      <c r="CY151" s="482"/>
      <c r="CZ151" s="482"/>
      <c r="DA151" s="482"/>
      <c r="DB151" s="482"/>
      <c r="DC151" s="482"/>
      <c r="DD151" s="482"/>
      <c r="DE151" s="482"/>
      <c r="DF151" s="482"/>
      <c r="DG151" s="482"/>
      <c r="DH151" s="482"/>
      <c r="DI151" s="482"/>
      <c r="DJ151" s="482"/>
      <c r="DK151" s="482"/>
      <c r="DL151" s="482"/>
      <c r="DM151" s="482"/>
      <c r="DN151" s="482"/>
      <c r="DO151" s="482"/>
      <c r="DP151" s="482"/>
      <c r="DQ151" s="482"/>
      <c r="DR151" s="482"/>
      <c r="DS151" s="482"/>
      <c r="DT151" s="482"/>
      <c r="DU151" s="482"/>
      <c r="DV151" s="482"/>
      <c r="DW151" s="482"/>
      <c r="DX151" s="482"/>
      <c r="DY151" s="482"/>
      <c r="DZ151" s="482"/>
      <c r="EA151" s="482"/>
      <c r="EB151" s="482"/>
      <c r="EC151" s="482"/>
      <c r="ED151" s="482"/>
      <c r="EE151" s="482"/>
      <c r="EF151" s="482"/>
      <c r="EG151" s="482"/>
      <c r="EH151" s="482"/>
      <c r="EI151" s="482"/>
      <c r="EJ151" s="482"/>
      <c r="EK151" s="482"/>
      <c r="EL151" s="482"/>
      <c r="EM151" s="482"/>
      <c r="EN151" s="482"/>
      <c r="EO151" s="482"/>
      <c r="EP151" s="482"/>
      <c r="EQ151" s="482"/>
      <c r="ER151" s="482"/>
      <c r="ES151" s="482"/>
      <c r="ET151" s="482"/>
      <c r="EU151" s="482"/>
      <c r="EV151" s="482"/>
      <c r="EW151" s="482"/>
      <c r="EX151" s="482"/>
      <c r="EY151" s="482"/>
      <c r="EZ151" s="482"/>
      <c r="FA151" s="482"/>
      <c r="FB151" s="482"/>
      <c r="FC151" s="482"/>
      <c r="FD151" s="482"/>
      <c r="FE151" s="482"/>
      <c r="FF151" s="482"/>
      <c r="FG151" s="482"/>
      <c r="FH151" s="482"/>
      <c r="FI151" s="482"/>
      <c r="FJ151" s="482"/>
      <c r="FK151" s="482"/>
      <c r="FL151" s="482"/>
      <c r="FM151" s="482"/>
      <c r="FN151" s="482"/>
      <c r="FO151" s="482"/>
      <c r="FP151" s="482"/>
      <c r="FQ151" s="482"/>
      <c r="FR151" s="482"/>
    </row>
    <row r="152" spans="1:174" s="536" customFormat="1" ht="18" customHeight="1" x14ac:dyDescent="0.2">
      <c r="A152" s="472"/>
      <c r="B152" s="818"/>
      <c r="C152" s="528"/>
      <c r="D152" s="527"/>
      <c r="E152" s="528"/>
      <c r="F152" s="529"/>
      <c r="G152" s="530">
        <f t="shared" si="24"/>
        <v>0</v>
      </c>
      <c r="H152" s="531">
        <v>10</v>
      </c>
      <c r="I152" s="532">
        <f t="shared" si="25"/>
        <v>0</v>
      </c>
      <c r="J152" s="533">
        <f t="shared" si="26"/>
        <v>0</v>
      </c>
      <c r="K152" s="534">
        <f t="shared" si="27"/>
        <v>0</v>
      </c>
      <c r="L152" s="535"/>
      <c r="M152" s="99"/>
      <c r="N152" s="99"/>
      <c r="O152" s="482"/>
      <c r="P152" s="482"/>
      <c r="Q152" s="482"/>
      <c r="R152" s="482"/>
      <c r="S152" s="482"/>
      <c r="T152" s="482"/>
      <c r="U152" s="482"/>
      <c r="V152" s="482"/>
      <c r="W152" s="482"/>
      <c r="X152" s="482"/>
      <c r="Y152" s="482"/>
      <c r="Z152" s="482"/>
      <c r="AA152" s="482"/>
      <c r="AB152" s="482"/>
      <c r="AC152" s="482"/>
      <c r="AD152" s="482"/>
      <c r="AE152" s="482"/>
      <c r="AF152" s="482"/>
      <c r="AG152" s="482"/>
      <c r="AH152" s="482"/>
      <c r="AI152" s="482"/>
      <c r="AJ152" s="482"/>
      <c r="AK152" s="482"/>
      <c r="AL152" s="482"/>
      <c r="AM152" s="482"/>
      <c r="AN152" s="482"/>
      <c r="AO152" s="482"/>
      <c r="AP152" s="482"/>
      <c r="AQ152" s="482"/>
      <c r="AR152" s="482"/>
      <c r="AS152" s="482"/>
      <c r="AT152" s="482"/>
      <c r="AU152" s="482"/>
      <c r="AV152" s="482"/>
      <c r="AW152" s="482"/>
      <c r="AX152" s="482"/>
      <c r="AY152" s="482"/>
      <c r="AZ152" s="482"/>
      <c r="BA152" s="482"/>
      <c r="BB152" s="482"/>
      <c r="BC152" s="482"/>
      <c r="BD152" s="482"/>
      <c r="BE152" s="482"/>
      <c r="BF152" s="482"/>
      <c r="BG152" s="482"/>
      <c r="BH152" s="482"/>
      <c r="BI152" s="482"/>
      <c r="BJ152" s="482"/>
      <c r="BK152" s="482"/>
      <c r="BL152" s="482"/>
      <c r="BM152" s="482"/>
      <c r="BN152" s="482"/>
      <c r="BO152" s="482"/>
      <c r="BP152" s="482"/>
      <c r="BQ152" s="482"/>
      <c r="BR152" s="482"/>
      <c r="BS152" s="482"/>
      <c r="BT152" s="482"/>
      <c r="BU152" s="482"/>
      <c r="BV152" s="482"/>
      <c r="BW152" s="482"/>
      <c r="BX152" s="482"/>
      <c r="BY152" s="482"/>
      <c r="BZ152" s="482"/>
      <c r="CA152" s="482"/>
      <c r="CB152" s="482"/>
      <c r="CC152" s="482"/>
      <c r="CD152" s="482"/>
      <c r="CE152" s="482"/>
      <c r="CF152" s="482"/>
      <c r="CG152" s="482"/>
      <c r="CH152" s="482"/>
      <c r="CI152" s="482"/>
      <c r="CJ152" s="482"/>
      <c r="CK152" s="482"/>
      <c r="CL152" s="482"/>
      <c r="CM152" s="482"/>
      <c r="CN152" s="482"/>
      <c r="CO152" s="482"/>
      <c r="CP152" s="482"/>
      <c r="CQ152" s="482"/>
      <c r="CR152" s="482"/>
      <c r="CS152" s="482"/>
      <c r="CT152" s="482"/>
      <c r="CU152" s="482"/>
      <c r="CV152" s="482"/>
      <c r="CW152" s="482"/>
      <c r="CX152" s="482"/>
      <c r="CY152" s="482"/>
      <c r="CZ152" s="482"/>
      <c r="DA152" s="482"/>
      <c r="DB152" s="482"/>
      <c r="DC152" s="482"/>
      <c r="DD152" s="482"/>
      <c r="DE152" s="482"/>
      <c r="DF152" s="482"/>
      <c r="DG152" s="482"/>
      <c r="DH152" s="482"/>
      <c r="DI152" s="482"/>
      <c r="DJ152" s="482"/>
      <c r="DK152" s="482"/>
      <c r="DL152" s="482"/>
      <c r="DM152" s="482"/>
      <c r="DN152" s="482"/>
      <c r="DO152" s="482"/>
      <c r="DP152" s="482"/>
      <c r="DQ152" s="482"/>
      <c r="DR152" s="482"/>
      <c r="DS152" s="482"/>
      <c r="DT152" s="482"/>
      <c r="DU152" s="482"/>
      <c r="DV152" s="482"/>
      <c r="DW152" s="482"/>
      <c r="DX152" s="482"/>
      <c r="DY152" s="482"/>
      <c r="DZ152" s="482"/>
      <c r="EA152" s="482"/>
      <c r="EB152" s="482"/>
      <c r="EC152" s="482"/>
      <c r="ED152" s="482"/>
      <c r="EE152" s="482"/>
      <c r="EF152" s="482"/>
      <c r="EG152" s="482"/>
      <c r="EH152" s="482"/>
      <c r="EI152" s="482"/>
      <c r="EJ152" s="482"/>
      <c r="EK152" s="482"/>
      <c r="EL152" s="482"/>
      <c r="EM152" s="482"/>
      <c r="EN152" s="482"/>
      <c r="EO152" s="482"/>
      <c r="EP152" s="482"/>
      <c r="EQ152" s="482"/>
      <c r="ER152" s="482"/>
      <c r="ES152" s="482"/>
      <c r="ET152" s="482"/>
      <c r="EU152" s="482"/>
      <c r="EV152" s="482"/>
      <c r="EW152" s="482"/>
      <c r="EX152" s="482"/>
      <c r="EY152" s="482"/>
      <c r="EZ152" s="482"/>
      <c r="FA152" s="482"/>
      <c r="FB152" s="482"/>
      <c r="FC152" s="482"/>
      <c r="FD152" s="482"/>
      <c r="FE152" s="482"/>
      <c r="FF152" s="482"/>
      <c r="FG152" s="482"/>
      <c r="FH152" s="482"/>
      <c r="FI152" s="482"/>
      <c r="FJ152" s="482"/>
      <c r="FK152" s="482"/>
      <c r="FL152" s="482"/>
      <c r="FM152" s="482"/>
      <c r="FN152" s="482"/>
      <c r="FO152" s="482"/>
      <c r="FP152" s="482"/>
      <c r="FQ152" s="482"/>
      <c r="FR152" s="482"/>
    </row>
    <row r="153" spans="1:174" s="536" customFormat="1" ht="18" customHeight="1" x14ac:dyDescent="0.2">
      <c r="A153" s="472"/>
      <c r="B153" s="818"/>
      <c r="C153" s="517"/>
      <c r="D153" s="516"/>
      <c r="E153" s="517"/>
      <c r="F153" s="518"/>
      <c r="G153" s="519">
        <f t="shared" si="24"/>
        <v>0</v>
      </c>
      <c r="H153" s="520">
        <v>10</v>
      </c>
      <c r="I153" s="521">
        <f t="shared" si="25"/>
        <v>0</v>
      </c>
      <c r="J153" s="522">
        <f t="shared" si="26"/>
        <v>0</v>
      </c>
      <c r="K153" s="523">
        <f t="shared" si="27"/>
        <v>0</v>
      </c>
      <c r="L153" s="524"/>
      <c r="M153" s="99"/>
      <c r="N153" s="99"/>
      <c r="O153" s="482"/>
      <c r="P153" s="482"/>
      <c r="Q153" s="482"/>
      <c r="R153" s="482"/>
      <c r="S153" s="482"/>
      <c r="T153" s="482"/>
      <c r="U153" s="482"/>
      <c r="V153" s="482"/>
      <c r="W153" s="482"/>
      <c r="X153" s="482"/>
      <c r="Y153" s="482"/>
      <c r="Z153" s="482"/>
      <c r="AA153" s="482"/>
      <c r="AB153" s="482"/>
      <c r="AC153" s="482"/>
      <c r="AD153" s="482"/>
      <c r="AE153" s="482"/>
      <c r="AF153" s="482"/>
      <c r="AG153" s="482"/>
      <c r="AH153" s="482"/>
      <c r="AI153" s="482"/>
      <c r="AJ153" s="482"/>
      <c r="AK153" s="482"/>
      <c r="AL153" s="482"/>
      <c r="AM153" s="482"/>
      <c r="AN153" s="482"/>
      <c r="AO153" s="482"/>
      <c r="AP153" s="482"/>
      <c r="AQ153" s="482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482"/>
      <c r="BD153" s="482"/>
      <c r="BE153" s="482"/>
      <c r="BF153" s="482"/>
      <c r="BG153" s="482"/>
      <c r="BH153" s="482"/>
      <c r="BI153" s="482"/>
      <c r="BJ153" s="482"/>
      <c r="BK153" s="482"/>
      <c r="BL153" s="482"/>
      <c r="BM153" s="482"/>
      <c r="BN153" s="482"/>
      <c r="BO153" s="482"/>
      <c r="BP153" s="482"/>
      <c r="BQ153" s="482"/>
      <c r="BR153" s="482"/>
      <c r="BS153" s="482"/>
      <c r="BT153" s="482"/>
      <c r="BU153" s="482"/>
      <c r="BV153" s="482"/>
      <c r="BW153" s="482"/>
      <c r="BX153" s="482"/>
      <c r="BY153" s="482"/>
      <c r="BZ153" s="482"/>
      <c r="CA153" s="482"/>
      <c r="CB153" s="482"/>
      <c r="CC153" s="482"/>
      <c r="CD153" s="482"/>
      <c r="CE153" s="482"/>
      <c r="CF153" s="482"/>
      <c r="CG153" s="482"/>
      <c r="CH153" s="482"/>
      <c r="CI153" s="482"/>
      <c r="CJ153" s="482"/>
      <c r="CK153" s="482"/>
      <c r="CL153" s="482"/>
      <c r="CM153" s="482"/>
      <c r="CN153" s="482"/>
      <c r="CO153" s="482"/>
      <c r="CP153" s="482"/>
      <c r="CQ153" s="482"/>
      <c r="CR153" s="482"/>
      <c r="CS153" s="482"/>
      <c r="CT153" s="482"/>
      <c r="CU153" s="482"/>
      <c r="CV153" s="482"/>
      <c r="CW153" s="482"/>
      <c r="CX153" s="482"/>
      <c r="CY153" s="482"/>
      <c r="CZ153" s="482"/>
      <c r="DA153" s="482"/>
      <c r="DB153" s="482"/>
      <c r="DC153" s="482"/>
      <c r="DD153" s="482"/>
      <c r="DE153" s="482"/>
      <c r="DF153" s="482"/>
      <c r="DG153" s="482"/>
      <c r="DH153" s="482"/>
      <c r="DI153" s="482"/>
      <c r="DJ153" s="482"/>
      <c r="DK153" s="482"/>
      <c r="DL153" s="482"/>
      <c r="DM153" s="482"/>
      <c r="DN153" s="482"/>
      <c r="DO153" s="482"/>
      <c r="DP153" s="482"/>
      <c r="DQ153" s="482"/>
      <c r="DR153" s="482"/>
      <c r="DS153" s="482"/>
      <c r="DT153" s="482"/>
      <c r="DU153" s="482"/>
      <c r="DV153" s="482"/>
      <c r="DW153" s="482"/>
      <c r="DX153" s="482"/>
      <c r="DY153" s="482"/>
      <c r="DZ153" s="482"/>
      <c r="EA153" s="482"/>
      <c r="EB153" s="482"/>
      <c r="EC153" s="482"/>
      <c r="ED153" s="482"/>
      <c r="EE153" s="482"/>
      <c r="EF153" s="482"/>
      <c r="EG153" s="482"/>
      <c r="EH153" s="482"/>
      <c r="EI153" s="482"/>
      <c r="EJ153" s="482"/>
      <c r="EK153" s="482"/>
      <c r="EL153" s="482"/>
      <c r="EM153" s="482"/>
      <c r="EN153" s="482"/>
      <c r="EO153" s="482"/>
      <c r="EP153" s="482"/>
      <c r="EQ153" s="482"/>
      <c r="ER153" s="482"/>
      <c r="ES153" s="482"/>
      <c r="ET153" s="482"/>
      <c r="EU153" s="482"/>
      <c r="EV153" s="482"/>
      <c r="EW153" s="482"/>
      <c r="EX153" s="482"/>
      <c r="EY153" s="482"/>
      <c r="EZ153" s="482"/>
      <c r="FA153" s="482"/>
      <c r="FB153" s="482"/>
      <c r="FC153" s="482"/>
      <c r="FD153" s="482"/>
      <c r="FE153" s="482"/>
      <c r="FF153" s="482"/>
      <c r="FG153" s="482"/>
      <c r="FH153" s="482"/>
      <c r="FI153" s="482"/>
      <c r="FJ153" s="482"/>
      <c r="FK153" s="482"/>
      <c r="FL153" s="482"/>
      <c r="FM153" s="482"/>
      <c r="FN153" s="482"/>
      <c r="FO153" s="482"/>
      <c r="FP153" s="482"/>
      <c r="FQ153" s="482"/>
      <c r="FR153" s="482"/>
    </row>
    <row r="154" spans="1:174" s="536" customFormat="1" ht="18" customHeight="1" x14ac:dyDescent="0.2">
      <c r="A154" s="472"/>
      <c r="B154" s="818"/>
      <c r="C154" s="528"/>
      <c r="D154" s="527"/>
      <c r="E154" s="528"/>
      <c r="F154" s="529"/>
      <c r="G154" s="530">
        <f t="shared" si="24"/>
        <v>0</v>
      </c>
      <c r="H154" s="531">
        <v>10</v>
      </c>
      <c r="I154" s="532">
        <f t="shared" si="25"/>
        <v>0</v>
      </c>
      <c r="J154" s="533">
        <f t="shared" si="26"/>
        <v>0</v>
      </c>
      <c r="K154" s="534">
        <f t="shared" si="27"/>
        <v>0</v>
      </c>
      <c r="L154" s="535"/>
      <c r="M154" s="99"/>
      <c r="N154" s="99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2"/>
      <c r="AM154" s="482"/>
      <c r="AN154" s="482"/>
      <c r="AO154" s="482"/>
      <c r="AP154" s="482"/>
      <c r="AQ154" s="482"/>
      <c r="AR154" s="482"/>
      <c r="AS154" s="482"/>
      <c r="AT154" s="482"/>
      <c r="AU154" s="482"/>
      <c r="AV154" s="482"/>
      <c r="AW154" s="482"/>
      <c r="AX154" s="482"/>
      <c r="AY154" s="482"/>
      <c r="AZ154" s="482"/>
      <c r="BA154" s="482"/>
      <c r="BB154" s="482"/>
      <c r="BC154" s="482"/>
      <c r="BD154" s="482"/>
      <c r="BE154" s="482"/>
      <c r="BF154" s="482"/>
      <c r="BG154" s="482"/>
      <c r="BH154" s="482"/>
      <c r="BI154" s="482"/>
      <c r="BJ154" s="482"/>
      <c r="BK154" s="482"/>
      <c r="BL154" s="482"/>
      <c r="BM154" s="482"/>
      <c r="BN154" s="482"/>
      <c r="BO154" s="482"/>
      <c r="BP154" s="482"/>
      <c r="BQ154" s="482"/>
      <c r="BR154" s="482"/>
      <c r="BS154" s="482"/>
      <c r="BT154" s="482"/>
      <c r="BU154" s="482"/>
      <c r="BV154" s="482"/>
      <c r="BW154" s="482"/>
      <c r="BX154" s="482"/>
      <c r="BY154" s="482"/>
      <c r="BZ154" s="482"/>
      <c r="CA154" s="482"/>
      <c r="CB154" s="482"/>
      <c r="CC154" s="482"/>
      <c r="CD154" s="482"/>
      <c r="CE154" s="482"/>
      <c r="CF154" s="482"/>
      <c r="CG154" s="482"/>
      <c r="CH154" s="482"/>
      <c r="CI154" s="482"/>
      <c r="CJ154" s="482"/>
      <c r="CK154" s="482"/>
      <c r="CL154" s="482"/>
      <c r="CM154" s="482"/>
      <c r="CN154" s="482"/>
      <c r="CO154" s="482"/>
      <c r="CP154" s="482"/>
      <c r="CQ154" s="482"/>
      <c r="CR154" s="482"/>
      <c r="CS154" s="482"/>
      <c r="CT154" s="482"/>
      <c r="CU154" s="482"/>
      <c r="CV154" s="482"/>
      <c r="CW154" s="482"/>
      <c r="CX154" s="482"/>
      <c r="CY154" s="482"/>
      <c r="CZ154" s="482"/>
      <c r="DA154" s="482"/>
      <c r="DB154" s="482"/>
      <c r="DC154" s="482"/>
      <c r="DD154" s="482"/>
      <c r="DE154" s="482"/>
      <c r="DF154" s="482"/>
      <c r="DG154" s="482"/>
      <c r="DH154" s="482"/>
      <c r="DI154" s="482"/>
      <c r="DJ154" s="482"/>
      <c r="DK154" s="482"/>
      <c r="DL154" s="482"/>
      <c r="DM154" s="482"/>
      <c r="DN154" s="482"/>
      <c r="DO154" s="482"/>
      <c r="DP154" s="482"/>
      <c r="DQ154" s="482"/>
      <c r="DR154" s="482"/>
      <c r="DS154" s="482"/>
      <c r="DT154" s="482"/>
      <c r="DU154" s="482"/>
      <c r="DV154" s="482"/>
      <c r="DW154" s="482"/>
      <c r="DX154" s="482"/>
      <c r="DY154" s="482"/>
      <c r="DZ154" s="482"/>
      <c r="EA154" s="482"/>
      <c r="EB154" s="482"/>
      <c r="EC154" s="482"/>
      <c r="ED154" s="482"/>
      <c r="EE154" s="482"/>
      <c r="EF154" s="482"/>
      <c r="EG154" s="482"/>
      <c r="EH154" s="482"/>
      <c r="EI154" s="482"/>
      <c r="EJ154" s="482"/>
      <c r="EK154" s="482"/>
      <c r="EL154" s="482"/>
      <c r="EM154" s="482"/>
      <c r="EN154" s="482"/>
      <c r="EO154" s="482"/>
      <c r="EP154" s="482"/>
      <c r="EQ154" s="482"/>
      <c r="ER154" s="482"/>
      <c r="ES154" s="482"/>
      <c r="ET154" s="482"/>
      <c r="EU154" s="482"/>
      <c r="EV154" s="482"/>
      <c r="EW154" s="482"/>
      <c r="EX154" s="482"/>
      <c r="EY154" s="482"/>
      <c r="EZ154" s="482"/>
      <c r="FA154" s="482"/>
      <c r="FB154" s="482"/>
      <c r="FC154" s="482"/>
      <c r="FD154" s="482"/>
      <c r="FE154" s="482"/>
      <c r="FF154" s="482"/>
      <c r="FG154" s="482"/>
      <c r="FH154" s="482"/>
      <c r="FI154" s="482"/>
      <c r="FJ154" s="482"/>
      <c r="FK154" s="482"/>
      <c r="FL154" s="482"/>
      <c r="FM154" s="482"/>
      <c r="FN154" s="482"/>
      <c r="FO154" s="482"/>
      <c r="FP154" s="482"/>
      <c r="FQ154" s="482"/>
      <c r="FR154" s="482"/>
    </row>
    <row r="155" spans="1:174" s="536" customFormat="1" ht="18" customHeight="1" x14ac:dyDescent="0.2">
      <c r="A155" s="472"/>
      <c r="B155" s="818"/>
      <c r="C155" s="517"/>
      <c r="D155" s="516"/>
      <c r="E155" s="517"/>
      <c r="F155" s="518"/>
      <c r="G155" s="519">
        <f t="shared" si="24"/>
        <v>0</v>
      </c>
      <c r="H155" s="520">
        <v>10</v>
      </c>
      <c r="I155" s="521">
        <f t="shared" si="25"/>
        <v>0</v>
      </c>
      <c r="J155" s="522">
        <f t="shared" si="26"/>
        <v>0</v>
      </c>
      <c r="K155" s="523">
        <f t="shared" si="27"/>
        <v>0</v>
      </c>
      <c r="L155" s="524"/>
      <c r="M155" s="99"/>
      <c r="N155" s="99"/>
      <c r="O155" s="482"/>
      <c r="P155" s="482"/>
      <c r="Q155" s="482"/>
      <c r="R155" s="482"/>
      <c r="S155" s="482"/>
      <c r="T155" s="482"/>
      <c r="U155" s="482"/>
      <c r="V155" s="482"/>
      <c r="W155" s="482"/>
      <c r="X155" s="482"/>
      <c r="Y155" s="482"/>
      <c r="Z155" s="482"/>
      <c r="AA155" s="482"/>
      <c r="AB155" s="482"/>
      <c r="AC155" s="482"/>
      <c r="AD155" s="482"/>
      <c r="AE155" s="482"/>
      <c r="AF155" s="482"/>
      <c r="AG155" s="482"/>
      <c r="AH155" s="482"/>
      <c r="AI155" s="482"/>
      <c r="AJ155" s="482"/>
      <c r="AK155" s="482"/>
      <c r="AL155" s="482"/>
      <c r="AM155" s="482"/>
      <c r="AN155" s="482"/>
      <c r="AO155" s="482"/>
      <c r="AP155" s="482"/>
      <c r="AQ155" s="482"/>
      <c r="AR155" s="482"/>
      <c r="AS155" s="482"/>
      <c r="AT155" s="482"/>
      <c r="AU155" s="482"/>
      <c r="AV155" s="482"/>
      <c r="AW155" s="482"/>
      <c r="AX155" s="482"/>
      <c r="AY155" s="482"/>
      <c r="AZ155" s="482"/>
      <c r="BA155" s="482"/>
      <c r="BB155" s="482"/>
      <c r="BC155" s="482"/>
      <c r="BD155" s="482"/>
      <c r="BE155" s="482"/>
      <c r="BF155" s="482"/>
      <c r="BG155" s="482"/>
      <c r="BH155" s="482"/>
      <c r="BI155" s="482"/>
      <c r="BJ155" s="482"/>
      <c r="BK155" s="482"/>
      <c r="BL155" s="482"/>
      <c r="BM155" s="482"/>
      <c r="BN155" s="482"/>
      <c r="BO155" s="482"/>
      <c r="BP155" s="482"/>
      <c r="BQ155" s="482"/>
      <c r="BR155" s="482"/>
      <c r="BS155" s="482"/>
      <c r="BT155" s="482"/>
      <c r="BU155" s="482"/>
      <c r="BV155" s="482"/>
      <c r="BW155" s="482"/>
      <c r="BX155" s="482"/>
      <c r="BY155" s="482"/>
      <c r="BZ155" s="482"/>
      <c r="CA155" s="482"/>
      <c r="CB155" s="482"/>
      <c r="CC155" s="482"/>
      <c r="CD155" s="482"/>
      <c r="CE155" s="482"/>
      <c r="CF155" s="482"/>
      <c r="CG155" s="482"/>
      <c r="CH155" s="482"/>
      <c r="CI155" s="482"/>
      <c r="CJ155" s="482"/>
      <c r="CK155" s="482"/>
      <c r="CL155" s="482"/>
      <c r="CM155" s="482"/>
      <c r="CN155" s="482"/>
      <c r="CO155" s="482"/>
      <c r="CP155" s="482"/>
      <c r="CQ155" s="482"/>
      <c r="CR155" s="482"/>
      <c r="CS155" s="482"/>
      <c r="CT155" s="482"/>
      <c r="CU155" s="482"/>
      <c r="CV155" s="482"/>
      <c r="CW155" s="482"/>
      <c r="CX155" s="482"/>
      <c r="CY155" s="482"/>
      <c r="CZ155" s="482"/>
      <c r="DA155" s="482"/>
      <c r="DB155" s="482"/>
      <c r="DC155" s="482"/>
      <c r="DD155" s="482"/>
      <c r="DE155" s="482"/>
      <c r="DF155" s="482"/>
      <c r="DG155" s="482"/>
      <c r="DH155" s="482"/>
      <c r="DI155" s="482"/>
      <c r="DJ155" s="482"/>
      <c r="DK155" s="482"/>
      <c r="DL155" s="482"/>
      <c r="DM155" s="482"/>
      <c r="DN155" s="482"/>
      <c r="DO155" s="482"/>
      <c r="DP155" s="482"/>
      <c r="DQ155" s="482"/>
      <c r="DR155" s="482"/>
      <c r="DS155" s="482"/>
      <c r="DT155" s="482"/>
      <c r="DU155" s="482"/>
      <c r="DV155" s="482"/>
      <c r="DW155" s="482"/>
      <c r="DX155" s="482"/>
      <c r="DY155" s="482"/>
      <c r="DZ155" s="482"/>
      <c r="EA155" s="482"/>
      <c r="EB155" s="482"/>
      <c r="EC155" s="482"/>
      <c r="ED155" s="482"/>
      <c r="EE155" s="482"/>
      <c r="EF155" s="482"/>
      <c r="EG155" s="482"/>
      <c r="EH155" s="482"/>
      <c r="EI155" s="482"/>
      <c r="EJ155" s="482"/>
      <c r="EK155" s="482"/>
      <c r="EL155" s="482"/>
      <c r="EM155" s="482"/>
      <c r="EN155" s="482"/>
      <c r="EO155" s="482"/>
      <c r="EP155" s="482"/>
      <c r="EQ155" s="482"/>
      <c r="ER155" s="482"/>
      <c r="ES155" s="482"/>
      <c r="ET155" s="482"/>
      <c r="EU155" s="482"/>
      <c r="EV155" s="482"/>
      <c r="EW155" s="482"/>
      <c r="EX155" s="482"/>
      <c r="EY155" s="482"/>
      <c r="EZ155" s="482"/>
      <c r="FA155" s="482"/>
      <c r="FB155" s="482"/>
      <c r="FC155" s="482"/>
      <c r="FD155" s="482"/>
      <c r="FE155" s="482"/>
      <c r="FF155" s="482"/>
      <c r="FG155" s="482"/>
      <c r="FH155" s="482"/>
      <c r="FI155" s="482"/>
      <c r="FJ155" s="482"/>
      <c r="FK155" s="482"/>
      <c r="FL155" s="482"/>
      <c r="FM155" s="482"/>
      <c r="FN155" s="482"/>
      <c r="FO155" s="482"/>
      <c r="FP155" s="482"/>
      <c r="FQ155" s="482"/>
      <c r="FR155" s="482"/>
    </row>
    <row r="156" spans="1:174" s="536" customFormat="1" ht="18" customHeight="1" x14ac:dyDescent="0.2">
      <c r="A156" s="472"/>
      <c r="B156" s="818"/>
      <c r="C156" s="528"/>
      <c r="D156" s="527"/>
      <c r="E156" s="528"/>
      <c r="F156" s="529"/>
      <c r="G156" s="530">
        <f t="shared" si="24"/>
        <v>0</v>
      </c>
      <c r="H156" s="531">
        <v>10</v>
      </c>
      <c r="I156" s="532">
        <f t="shared" si="25"/>
        <v>0</v>
      </c>
      <c r="J156" s="533">
        <f t="shared" si="26"/>
        <v>0</v>
      </c>
      <c r="K156" s="534">
        <f t="shared" si="27"/>
        <v>0</v>
      </c>
      <c r="L156" s="535"/>
      <c r="M156" s="99"/>
      <c r="N156" s="99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2"/>
      <c r="AM156" s="482"/>
      <c r="AN156" s="482"/>
      <c r="AO156" s="482"/>
      <c r="AP156" s="482"/>
      <c r="AQ156" s="482"/>
      <c r="AR156" s="482"/>
      <c r="AS156" s="482"/>
      <c r="AT156" s="482"/>
      <c r="AU156" s="482"/>
      <c r="AV156" s="482"/>
      <c r="AW156" s="482"/>
      <c r="AX156" s="482"/>
      <c r="AY156" s="482"/>
      <c r="AZ156" s="482"/>
      <c r="BA156" s="482"/>
      <c r="BB156" s="482"/>
      <c r="BC156" s="482"/>
      <c r="BD156" s="482"/>
      <c r="BE156" s="482"/>
      <c r="BF156" s="482"/>
      <c r="BG156" s="482"/>
      <c r="BH156" s="482"/>
      <c r="BI156" s="482"/>
      <c r="BJ156" s="482"/>
      <c r="BK156" s="482"/>
      <c r="BL156" s="482"/>
      <c r="BM156" s="482"/>
      <c r="BN156" s="482"/>
      <c r="BO156" s="482"/>
      <c r="BP156" s="482"/>
      <c r="BQ156" s="482"/>
      <c r="BR156" s="482"/>
      <c r="BS156" s="482"/>
      <c r="BT156" s="482"/>
      <c r="BU156" s="482"/>
      <c r="BV156" s="482"/>
      <c r="BW156" s="482"/>
      <c r="BX156" s="482"/>
      <c r="BY156" s="482"/>
      <c r="BZ156" s="482"/>
      <c r="CA156" s="482"/>
      <c r="CB156" s="482"/>
      <c r="CC156" s="482"/>
      <c r="CD156" s="482"/>
      <c r="CE156" s="482"/>
      <c r="CF156" s="482"/>
      <c r="CG156" s="482"/>
      <c r="CH156" s="482"/>
      <c r="CI156" s="482"/>
      <c r="CJ156" s="482"/>
      <c r="CK156" s="482"/>
      <c r="CL156" s="482"/>
      <c r="CM156" s="482"/>
      <c r="CN156" s="482"/>
      <c r="CO156" s="482"/>
      <c r="CP156" s="482"/>
      <c r="CQ156" s="482"/>
      <c r="CR156" s="482"/>
      <c r="CS156" s="482"/>
      <c r="CT156" s="482"/>
      <c r="CU156" s="482"/>
      <c r="CV156" s="482"/>
      <c r="CW156" s="482"/>
      <c r="CX156" s="482"/>
      <c r="CY156" s="482"/>
      <c r="CZ156" s="482"/>
      <c r="DA156" s="482"/>
      <c r="DB156" s="482"/>
      <c r="DC156" s="482"/>
      <c r="DD156" s="482"/>
      <c r="DE156" s="482"/>
      <c r="DF156" s="482"/>
      <c r="DG156" s="482"/>
      <c r="DH156" s="482"/>
      <c r="DI156" s="482"/>
      <c r="DJ156" s="482"/>
      <c r="DK156" s="482"/>
      <c r="DL156" s="482"/>
      <c r="DM156" s="482"/>
      <c r="DN156" s="482"/>
      <c r="DO156" s="482"/>
      <c r="DP156" s="482"/>
      <c r="DQ156" s="482"/>
      <c r="DR156" s="482"/>
      <c r="DS156" s="482"/>
      <c r="DT156" s="482"/>
      <c r="DU156" s="482"/>
      <c r="DV156" s="482"/>
      <c r="DW156" s="482"/>
      <c r="DX156" s="482"/>
      <c r="DY156" s="482"/>
      <c r="DZ156" s="482"/>
      <c r="EA156" s="482"/>
      <c r="EB156" s="482"/>
      <c r="EC156" s="482"/>
      <c r="ED156" s="482"/>
      <c r="EE156" s="482"/>
      <c r="EF156" s="482"/>
      <c r="EG156" s="482"/>
      <c r="EH156" s="482"/>
      <c r="EI156" s="482"/>
      <c r="EJ156" s="482"/>
      <c r="EK156" s="482"/>
      <c r="EL156" s="482"/>
      <c r="EM156" s="482"/>
      <c r="EN156" s="482"/>
      <c r="EO156" s="482"/>
      <c r="EP156" s="482"/>
      <c r="EQ156" s="482"/>
      <c r="ER156" s="482"/>
      <c r="ES156" s="482"/>
      <c r="ET156" s="482"/>
      <c r="EU156" s="482"/>
      <c r="EV156" s="482"/>
      <c r="EW156" s="482"/>
      <c r="EX156" s="482"/>
      <c r="EY156" s="482"/>
      <c r="EZ156" s="482"/>
      <c r="FA156" s="482"/>
      <c r="FB156" s="482"/>
      <c r="FC156" s="482"/>
      <c r="FD156" s="482"/>
      <c r="FE156" s="482"/>
      <c r="FF156" s="482"/>
      <c r="FG156" s="482"/>
      <c r="FH156" s="482"/>
      <c r="FI156" s="482"/>
      <c r="FJ156" s="482"/>
      <c r="FK156" s="482"/>
      <c r="FL156" s="482"/>
      <c r="FM156" s="482"/>
      <c r="FN156" s="482"/>
      <c r="FO156" s="482"/>
      <c r="FP156" s="482"/>
      <c r="FQ156" s="482"/>
      <c r="FR156" s="482"/>
    </row>
    <row r="157" spans="1:174" s="536" customFormat="1" ht="18" customHeight="1" x14ac:dyDescent="0.2">
      <c r="A157" s="472"/>
      <c r="B157" s="818"/>
      <c r="C157" s="517"/>
      <c r="D157" s="516"/>
      <c r="E157" s="517"/>
      <c r="F157" s="518"/>
      <c r="G157" s="519">
        <f t="shared" si="24"/>
        <v>0</v>
      </c>
      <c r="H157" s="520">
        <v>10</v>
      </c>
      <c r="I157" s="521">
        <f t="shared" si="25"/>
        <v>0</v>
      </c>
      <c r="J157" s="522">
        <f t="shared" si="26"/>
        <v>0</v>
      </c>
      <c r="K157" s="523">
        <f t="shared" si="27"/>
        <v>0</v>
      </c>
      <c r="L157" s="524"/>
      <c r="M157" s="99"/>
      <c r="N157" s="99"/>
      <c r="O157" s="482"/>
      <c r="P157" s="482"/>
      <c r="Q157" s="482"/>
      <c r="R157" s="482"/>
      <c r="S157" s="482"/>
      <c r="T157" s="482"/>
      <c r="U157" s="482"/>
      <c r="V157" s="482"/>
      <c r="W157" s="482"/>
      <c r="X157" s="482"/>
      <c r="Y157" s="482"/>
      <c r="Z157" s="482"/>
      <c r="AA157" s="482"/>
      <c r="AB157" s="482"/>
      <c r="AC157" s="482"/>
      <c r="AD157" s="482"/>
      <c r="AE157" s="482"/>
      <c r="AF157" s="482"/>
      <c r="AG157" s="482"/>
      <c r="AH157" s="482"/>
      <c r="AI157" s="482"/>
      <c r="AJ157" s="482"/>
      <c r="AK157" s="482"/>
      <c r="AL157" s="482"/>
      <c r="AM157" s="482"/>
      <c r="AN157" s="482"/>
      <c r="AO157" s="482"/>
      <c r="AP157" s="482"/>
      <c r="AQ157" s="482"/>
      <c r="AR157" s="482"/>
      <c r="AS157" s="482"/>
      <c r="AT157" s="482"/>
      <c r="AU157" s="482"/>
      <c r="AV157" s="482"/>
      <c r="AW157" s="482"/>
      <c r="AX157" s="482"/>
      <c r="AY157" s="482"/>
      <c r="AZ157" s="482"/>
      <c r="BA157" s="482"/>
      <c r="BB157" s="482"/>
      <c r="BC157" s="482"/>
      <c r="BD157" s="482"/>
      <c r="BE157" s="482"/>
      <c r="BF157" s="482"/>
      <c r="BG157" s="482"/>
      <c r="BH157" s="482"/>
      <c r="BI157" s="482"/>
      <c r="BJ157" s="482"/>
      <c r="BK157" s="482"/>
      <c r="BL157" s="482"/>
      <c r="BM157" s="482"/>
      <c r="BN157" s="482"/>
      <c r="BO157" s="482"/>
      <c r="BP157" s="482"/>
      <c r="BQ157" s="482"/>
      <c r="BR157" s="482"/>
      <c r="BS157" s="482"/>
      <c r="BT157" s="482"/>
      <c r="BU157" s="482"/>
      <c r="BV157" s="482"/>
      <c r="BW157" s="482"/>
      <c r="BX157" s="482"/>
      <c r="BY157" s="482"/>
      <c r="BZ157" s="482"/>
      <c r="CA157" s="482"/>
      <c r="CB157" s="482"/>
      <c r="CC157" s="482"/>
      <c r="CD157" s="482"/>
      <c r="CE157" s="482"/>
      <c r="CF157" s="482"/>
      <c r="CG157" s="482"/>
      <c r="CH157" s="482"/>
      <c r="CI157" s="482"/>
      <c r="CJ157" s="482"/>
      <c r="CK157" s="482"/>
      <c r="CL157" s="482"/>
      <c r="CM157" s="482"/>
      <c r="CN157" s="482"/>
      <c r="CO157" s="482"/>
      <c r="CP157" s="482"/>
      <c r="CQ157" s="482"/>
      <c r="CR157" s="482"/>
      <c r="CS157" s="482"/>
      <c r="CT157" s="482"/>
      <c r="CU157" s="482"/>
      <c r="CV157" s="482"/>
      <c r="CW157" s="482"/>
      <c r="CX157" s="482"/>
      <c r="CY157" s="482"/>
      <c r="CZ157" s="482"/>
      <c r="DA157" s="482"/>
      <c r="DB157" s="482"/>
      <c r="DC157" s="482"/>
      <c r="DD157" s="482"/>
      <c r="DE157" s="482"/>
      <c r="DF157" s="482"/>
      <c r="DG157" s="482"/>
      <c r="DH157" s="482"/>
      <c r="DI157" s="482"/>
      <c r="DJ157" s="482"/>
      <c r="DK157" s="482"/>
      <c r="DL157" s="482"/>
      <c r="DM157" s="482"/>
      <c r="DN157" s="482"/>
      <c r="DO157" s="482"/>
      <c r="DP157" s="482"/>
      <c r="DQ157" s="482"/>
      <c r="DR157" s="482"/>
      <c r="DS157" s="482"/>
      <c r="DT157" s="482"/>
      <c r="DU157" s="482"/>
      <c r="DV157" s="482"/>
      <c r="DW157" s="482"/>
      <c r="DX157" s="482"/>
      <c r="DY157" s="482"/>
      <c r="DZ157" s="482"/>
      <c r="EA157" s="482"/>
      <c r="EB157" s="482"/>
      <c r="EC157" s="482"/>
      <c r="ED157" s="482"/>
      <c r="EE157" s="482"/>
      <c r="EF157" s="482"/>
      <c r="EG157" s="482"/>
      <c r="EH157" s="482"/>
      <c r="EI157" s="482"/>
      <c r="EJ157" s="482"/>
      <c r="EK157" s="482"/>
      <c r="EL157" s="482"/>
      <c r="EM157" s="482"/>
      <c r="EN157" s="482"/>
      <c r="EO157" s="482"/>
      <c r="EP157" s="482"/>
      <c r="EQ157" s="482"/>
      <c r="ER157" s="482"/>
      <c r="ES157" s="482"/>
      <c r="ET157" s="482"/>
      <c r="EU157" s="482"/>
      <c r="EV157" s="482"/>
      <c r="EW157" s="482"/>
      <c r="EX157" s="482"/>
      <c r="EY157" s="482"/>
      <c r="EZ157" s="482"/>
      <c r="FA157" s="482"/>
      <c r="FB157" s="482"/>
      <c r="FC157" s="482"/>
      <c r="FD157" s="482"/>
      <c r="FE157" s="482"/>
      <c r="FF157" s="482"/>
      <c r="FG157" s="482"/>
      <c r="FH157" s="482"/>
      <c r="FI157" s="482"/>
      <c r="FJ157" s="482"/>
      <c r="FK157" s="482"/>
      <c r="FL157" s="482"/>
      <c r="FM157" s="482"/>
      <c r="FN157" s="482"/>
      <c r="FO157" s="482"/>
      <c r="FP157" s="482"/>
      <c r="FQ157" s="482"/>
      <c r="FR157" s="482"/>
    </row>
    <row r="158" spans="1:174" s="536" customFormat="1" ht="18" customHeight="1" x14ac:dyDescent="0.2">
      <c r="A158" s="472"/>
      <c r="B158" s="818"/>
      <c r="C158" s="528"/>
      <c r="D158" s="527"/>
      <c r="E158" s="528"/>
      <c r="F158" s="529"/>
      <c r="G158" s="530">
        <f t="shared" si="24"/>
        <v>0</v>
      </c>
      <c r="H158" s="531">
        <v>10</v>
      </c>
      <c r="I158" s="532">
        <f t="shared" si="25"/>
        <v>0</v>
      </c>
      <c r="J158" s="533">
        <f t="shared" si="26"/>
        <v>0</v>
      </c>
      <c r="K158" s="534">
        <f t="shared" si="27"/>
        <v>0</v>
      </c>
      <c r="L158" s="535"/>
      <c r="M158" s="99"/>
      <c r="N158" s="99"/>
      <c r="O158" s="482"/>
      <c r="P158" s="482"/>
      <c r="Q158" s="482"/>
      <c r="R158" s="482"/>
      <c r="S158" s="482"/>
      <c r="T158" s="482"/>
      <c r="U158" s="482"/>
      <c r="V158" s="482"/>
      <c r="W158" s="482"/>
      <c r="X158" s="482"/>
      <c r="Y158" s="482"/>
      <c r="Z158" s="482"/>
      <c r="AA158" s="482"/>
      <c r="AB158" s="482"/>
      <c r="AC158" s="482"/>
      <c r="AD158" s="482"/>
      <c r="AE158" s="482"/>
      <c r="AF158" s="482"/>
      <c r="AG158" s="482"/>
      <c r="AH158" s="482"/>
      <c r="AI158" s="482"/>
      <c r="AJ158" s="482"/>
      <c r="AK158" s="482"/>
      <c r="AL158" s="482"/>
      <c r="AM158" s="482"/>
      <c r="AN158" s="482"/>
      <c r="AO158" s="482"/>
      <c r="AP158" s="482"/>
      <c r="AQ158" s="482"/>
      <c r="AR158" s="482"/>
      <c r="AS158" s="482"/>
      <c r="AT158" s="482"/>
      <c r="AU158" s="482"/>
      <c r="AV158" s="482"/>
      <c r="AW158" s="482"/>
      <c r="AX158" s="482"/>
      <c r="AY158" s="482"/>
      <c r="AZ158" s="482"/>
      <c r="BA158" s="482"/>
      <c r="BB158" s="482"/>
      <c r="BC158" s="482"/>
      <c r="BD158" s="482"/>
      <c r="BE158" s="482"/>
      <c r="BF158" s="482"/>
      <c r="BG158" s="482"/>
      <c r="BH158" s="482"/>
      <c r="BI158" s="482"/>
      <c r="BJ158" s="482"/>
      <c r="BK158" s="482"/>
      <c r="BL158" s="482"/>
      <c r="BM158" s="482"/>
      <c r="BN158" s="482"/>
      <c r="BO158" s="482"/>
      <c r="BP158" s="482"/>
      <c r="BQ158" s="482"/>
      <c r="BR158" s="482"/>
      <c r="BS158" s="482"/>
      <c r="BT158" s="482"/>
      <c r="BU158" s="482"/>
      <c r="BV158" s="482"/>
      <c r="BW158" s="482"/>
      <c r="BX158" s="482"/>
      <c r="BY158" s="482"/>
      <c r="BZ158" s="482"/>
      <c r="CA158" s="482"/>
      <c r="CB158" s="482"/>
      <c r="CC158" s="482"/>
      <c r="CD158" s="482"/>
      <c r="CE158" s="482"/>
      <c r="CF158" s="482"/>
      <c r="CG158" s="482"/>
      <c r="CH158" s="482"/>
      <c r="CI158" s="482"/>
      <c r="CJ158" s="482"/>
      <c r="CK158" s="482"/>
      <c r="CL158" s="482"/>
      <c r="CM158" s="482"/>
      <c r="CN158" s="482"/>
      <c r="CO158" s="482"/>
      <c r="CP158" s="482"/>
      <c r="CQ158" s="482"/>
      <c r="CR158" s="482"/>
      <c r="CS158" s="482"/>
      <c r="CT158" s="482"/>
      <c r="CU158" s="482"/>
      <c r="CV158" s="482"/>
      <c r="CW158" s="482"/>
      <c r="CX158" s="482"/>
      <c r="CY158" s="482"/>
      <c r="CZ158" s="482"/>
      <c r="DA158" s="482"/>
      <c r="DB158" s="482"/>
      <c r="DC158" s="482"/>
      <c r="DD158" s="482"/>
      <c r="DE158" s="482"/>
      <c r="DF158" s="482"/>
      <c r="DG158" s="482"/>
      <c r="DH158" s="482"/>
      <c r="DI158" s="482"/>
      <c r="DJ158" s="482"/>
      <c r="DK158" s="482"/>
      <c r="DL158" s="482"/>
      <c r="DM158" s="482"/>
      <c r="DN158" s="482"/>
      <c r="DO158" s="482"/>
      <c r="DP158" s="482"/>
      <c r="DQ158" s="482"/>
      <c r="DR158" s="482"/>
      <c r="DS158" s="482"/>
      <c r="DT158" s="482"/>
      <c r="DU158" s="482"/>
      <c r="DV158" s="482"/>
      <c r="DW158" s="482"/>
      <c r="DX158" s="482"/>
      <c r="DY158" s="482"/>
      <c r="DZ158" s="482"/>
      <c r="EA158" s="482"/>
      <c r="EB158" s="482"/>
      <c r="EC158" s="482"/>
      <c r="ED158" s="482"/>
      <c r="EE158" s="482"/>
      <c r="EF158" s="482"/>
      <c r="EG158" s="482"/>
      <c r="EH158" s="482"/>
      <c r="EI158" s="482"/>
      <c r="EJ158" s="482"/>
      <c r="EK158" s="482"/>
      <c r="EL158" s="482"/>
      <c r="EM158" s="482"/>
      <c r="EN158" s="482"/>
      <c r="EO158" s="482"/>
      <c r="EP158" s="482"/>
      <c r="EQ158" s="482"/>
      <c r="ER158" s="482"/>
      <c r="ES158" s="482"/>
      <c r="ET158" s="482"/>
      <c r="EU158" s="482"/>
      <c r="EV158" s="482"/>
      <c r="EW158" s="482"/>
      <c r="EX158" s="482"/>
      <c r="EY158" s="482"/>
      <c r="EZ158" s="482"/>
      <c r="FA158" s="482"/>
      <c r="FB158" s="482"/>
      <c r="FC158" s="482"/>
      <c r="FD158" s="482"/>
      <c r="FE158" s="482"/>
      <c r="FF158" s="482"/>
      <c r="FG158" s="482"/>
      <c r="FH158" s="482"/>
      <c r="FI158" s="482"/>
      <c r="FJ158" s="482"/>
      <c r="FK158" s="482"/>
      <c r="FL158" s="482"/>
      <c r="FM158" s="482"/>
      <c r="FN158" s="482"/>
      <c r="FO158" s="482"/>
      <c r="FP158" s="482"/>
      <c r="FQ158" s="482"/>
      <c r="FR158" s="482"/>
    </row>
    <row r="159" spans="1:174" s="536" customFormat="1" ht="18" customHeight="1" x14ac:dyDescent="0.2">
      <c r="A159" s="472"/>
      <c r="B159" s="818"/>
      <c r="C159" s="517"/>
      <c r="D159" s="516"/>
      <c r="E159" s="517"/>
      <c r="F159" s="518"/>
      <c r="G159" s="519">
        <f t="shared" si="24"/>
        <v>0</v>
      </c>
      <c r="H159" s="520">
        <v>10</v>
      </c>
      <c r="I159" s="521">
        <f t="shared" si="25"/>
        <v>0</v>
      </c>
      <c r="J159" s="522">
        <f t="shared" si="26"/>
        <v>0</v>
      </c>
      <c r="K159" s="523">
        <f t="shared" si="27"/>
        <v>0</v>
      </c>
      <c r="L159" s="524"/>
      <c r="M159" s="99"/>
      <c r="N159" s="99"/>
      <c r="O159" s="482"/>
      <c r="P159" s="482"/>
      <c r="Q159" s="482"/>
      <c r="R159" s="482"/>
      <c r="S159" s="482"/>
      <c r="T159" s="482"/>
      <c r="U159" s="482"/>
      <c r="V159" s="482"/>
      <c r="W159" s="482"/>
      <c r="X159" s="482"/>
      <c r="Y159" s="482"/>
      <c r="Z159" s="482"/>
      <c r="AA159" s="482"/>
      <c r="AB159" s="482"/>
      <c r="AC159" s="482"/>
      <c r="AD159" s="482"/>
      <c r="AE159" s="482"/>
      <c r="AF159" s="482"/>
      <c r="AG159" s="482"/>
      <c r="AH159" s="482"/>
      <c r="AI159" s="482"/>
      <c r="AJ159" s="482"/>
      <c r="AK159" s="482"/>
      <c r="AL159" s="482"/>
      <c r="AM159" s="482"/>
      <c r="AN159" s="482"/>
      <c r="AO159" s="482"/>
      <c r="AP159" s="482"/>
      <c r="AQ159" s="482"/>
      <c r="AR159" s="482"/>
      <c r="AS159" s="482"/>
      <c r="AT159" s="482"/>
      <c r="AU159" s="482"/>
      <c r="AV159" s="482"/>
      <c r="AW159" s="482"/>
      <c r="AX159" s="482"/>
      <c r="AY159" s="482"/>
      <c r="AZ159" s="482"/>
      <c r="BA159" s="482"/>
      <c r="BB159" s="482"/>
      <c r="BC159" s="482"/>
      <c r="BD159" s="482"/>
      <c r="BE159" s="482"/>
      <c r="BF159" s="482"/>
      <c r="BG159" s="482"/>
      <c r="BH159" s="482"/>
      <c r="BI159" s="482"/>
      <c r="BJ159" s="482"/>
      <c r="BK159" s="482"/>
      <c r="BL159" s="482"/>
      <c r="BM159" s="482"/>
      <c r="BN159" s="482"/>
      <c r="BO159" s="482"/>
      <c r="BP159" s="482"/>
      <c r="BQ159" s="482"/>
      <c r="BR159" s="482"/>
      <c r="BS159" s="482"/>
      <c r="BT159" s="482"/>
      <c r="BU159" s="482"/>
      <c r="BV159" s="482"/>
      <c r="BW159" s="482"/>
      <c r="BX159" s="482"/>
      <c r="BY159" s="482"/>
      <c r="BZ159" s="482"/>
      <c r="CA159" s="482"/>
      <c r="CB159" s="482"/>
      <c r="CC159" s="482"/>
      <c r="CD159" s="482"/>
      <c r="CE159" s="482"/>
      <c r="CF159" s="482"/>
      <c r="CG159" s="482"/>
      <c r="CH159" s="482"/>
      <c r="CI159" s="482"/>
      <c r="CJ159" s="482"/>
      <c r="CK159" s="482"/>
      <c r="CL159" s="482"/>
      <c r="CM159" s="482"/>
      <c r="CN159" s="482"/>
      <c r="CO159" s="482"/>
      <c r="CP159" s="482"/>
      <c r="CQ159" s="482"/>
      <c r="CR159" s="482"/>
      <c r="CS159" s="482"/>
      <c r="CT159" s="482"/>
      <c r="CU159" s="482"/>
      <c r="CV159" s="482"/>
      <c r="CW159" s="482"/>
      <c r="CX159" s="482"/>
      <c r="CY159" s="482"/>
      <c r="CZ159" s="482"/>
      <c r="DA159" s="482"/>
      <c r="DB159" s="482"/>
      <c r="DC159" s="482"/>
      <c r="DD159" s="482"/>
      <c r="DE159" s="482"/>
      <c r="DF159" s="482"/>
      <c r="DG159" s="482"/>
      <c r="DH159" s="482"/>
      <c r="DI159" s="482"/>
      <c r="DJ159" s="482"/>
      <c r="DK159" s="482"/>
      <c r="DL159" s="482"/>
      <c r="DM159" s="482"/>
      <c r="DN159" s="482"/>
      <c r="DO159" s="482"/>
      <c r="DP159" s="482"/>
      <c r="DQ159" s="482"/>
      <c r="DR159" s="482"/>
      <c r="DS159" s="482"/>
      <c r="DT159" s="482"/>
      <c r="DU159" s="482"/>
      <c r="DV159" s="482"/>
      <c r="DW159" s="482"/>
      <c r="DX159" s="482"/>
      <c r="DY159" s="482"/>
      <c r="DZ159" s="482"/>
      <c r="EA159" s="482"/>
      <c r="EB159" s="482"/>
      <c r="EC159" s="482"/>
      <c r="ED159" s="482"/>
      <c r="EE159" s="482"/>
      <c r="EF159" s="482"/>
      <c r="EG159" s="482"/>
      <c r="EH159" s="482"/>
      <c r="EI159" s="482"/>
      <c r="EJ159" s="482"/>
      <c r="EK159" s="482"/>
      <c r="EL159" s="482"/>
      <c r="EM159" s="482"/>
      <c r="EN159" s="482"/>
      <c r="EO159" s="482"/>
      <c r="EP159" s="482"/>
      <c r="EQ159" s="482"/>
      <c r="ER159" s="482"/>
      <c r="ES159" s="482"/>
      <c r="ET159" s="482"/>
      <c r="EU159" s="482"/>
      <c r="EV159" s="482"/>
      <c r="EW159" s="482"/>
      <c r="EX159" s="482"/>
      <c r="EY159" s="482"/>
      <c r="EZ159" s="482"/>
      <c r="FA159" s="482"/>
      <c r="FB159" s="482"/>
      <c r="FC159" s="482"/>
      <c r="FD159" s="482"/>
      <c r="FE159" s="482"/>
      <c r="FF159" s="482"/>
      <c r="FG159" s="482"/>
      <c r="FH159" s="482"/>
      <c r="FI159" s="482"/>
      <c r="FJ159" s="482"/>
      <c r="FK159" s="482"/>
      <c r="FL159" s="482"/>
      <c r="FM159" s="482"/>
      <c r="FN159" s="482"/>
      <c r="FO159" s="482"/>
      <c r="FP159" s="482"/>
      <c r="FQ159" s="482"/>
      <c r="FR159" s="482"/>
    </row>
    <row r="160" spans="1:174" s="536" customFormat="1" ht="18" customHeight="1" x14ac:dyDescent="0.2">
      <c r="A160" s="472"/>
      <c r="B160" s="818"/>
      <c r="C160" s="528"/>
      <c r="D160" s="527"/>
      <c r="E160" s="528"/>
      <c r="F160" s="529"/>
      <c r="G160" s="530">
        <f t="shared" si="24"/>
        <v>0</v>
      </c>
      <c r="H160" s="531">
        <v>10</v>
      </c>
      <c r="I160" s="532">
        <f t="shared" si="25"/>
        <v>0</v>
      </c>
      <c r="J160" s="533">
        <f t="shared" si="26"/>
        <v>0</v>
      </c>
      <c r="K160" s="534">
        <f t="shared" si="27"/>
        <v>0</v>
      </c>
      <c r="L160" s="535"/>
      <c r="M160" s="99"/>
      <c r="N160" s="99"/>
      <c r="O160" s="482"/>
      <c r="P160" s="482"/>
      <c r="Q160" s="482"/>
      <c r="R160" s="482"/>
      <c r="S160" s="482"/>
      <c r="T160" s="482"/>
      <c r="U160" s="482"/>
      <c r="V160" s="482"/>
      <c r="W160" s="482"/>
      <c r="X160" s="482"/>
      <c r="Y160" s="482"/>
      <c r="Z160" s="482"/>
      <c r="AA160" s="482"/>
      <c r="AB160" s="482"/>
      <c r="AC160" s="482"/>
      <c r="AD160" s="482"/>
      <c r="AE160" s="482"/>
      <c r="AF160" s="482"/>
      <c r="AG160" s="482"/>
      <c r="AH160" s="482"/>
      <c r="AI160" s="482"/>
      <c r="AJ160" s="482"/>
      <c r="AK160" s="482"/>
      <c r="AL160" s="482"/>
      <c r="AM160" s="482"/>
      <c r="AN160" s="482"/>
      <c r="AO160" s="482"/>
      <c r="AP160" s="482"/>
      <c r="AQ160" s="482"/>
      <c r="AR160" s="482"/>
      <c r="AS160" s="482"/>
      <c r="AT160" s="482"/>
      <c r="AU160" s="482"/>
      <c r="AV160" s="482"/>
      <c r="AW160" s="482"/>
      <c r="AX160" s="482"/>
      <c r="AY160" s="482"/>
      <c r="AZ160" s="482"/>
      <c r="BA160" s="482"/>
      <c r="BB160" s="482"/>
      <c r="BC160" s="482"/>
      <c r="BD160" s="482"/>
      <c r="BE160" s="482"/>
      <c r="BF160" s="482"/>
      <c r="BG160" s="482"/>
      <c r="BH160" s="482"/>
      <c r="BI160" s="482"/>
      <c r="BJ160" s="482"/>
      <c r="BK160" s="482"/>
      <c r="BL160" s="482"/>
      <c r="BM160" s="482"/>
      <c r="BN160" s="482"/>
      <c r="BO160" s="482"/>
      <c r="BP160" s="482"/>
      <c r="BQ160" s="482"/>
      <c r="BR160" s="482"/>
      <c r="BS160" s="482"/>
      <c r="BT160" s="482"/>
      <c r="BU160" s="482"/>
      <c r="BV160" s="482"/>
      <c r="BW160" s="482"/>
      <c r="BX160" s="482"/>
      <c r="BY160" s="482"/>
      <c r="BZ160" s="482"/>
      <c r="CA160" s="482"/>
      <c r="CB160" s="482"/>
      <c r="CC160" s="482"/>
      <c r="CD160" s="482"/>
      <c r="CE160" s="482"/>
      <c r="CF160" s="482"/>
      <c r="CG160" s="482"/>
      <c r="CH160" s="482"/>
      <c r="CI160" s="482"/>
      <c r="CJ160" s="482"/>
      <c r="CK160" s="482"/>
      <c r="CL160" s="482"/>
      <c r="CM160" s="482"/>
      <c r="CN160" s="482"/>
      <c r="CO160" s="482"/>
      <c r="CP160" s="482"/>
      <c r="CQ160" s="482"/>
      <c r="CR160" s="482"/>
      <c r="CS160" s="482"/>
      <c r="CT160" s="482"/>
      <c r="CU160" s="482"/>
      <c r="CV160" s="482"/>
      <c r="CW160" s="482"/>
      <c r="CX160" s="482"/>
      <c r="CY160" s="482"/>
      <c r="CZ160" s="482"/>
      <c r="DA160" s="482"/>
      <c r="DB160" s="482"/>
      <c r="DC160" s="482"/>
      <c r="DD160" s="482"/>
      <c r="DE160" s="482"/>
      <c r="DF160" s="482"/>
      <c r="DG160" s="482"/>
      <c r="DH160" s="482"/>
      <c r="DI160" s="482"/>
      <c r="DJ160" s="482"/>
      <c r="DK160" s="482"/>
      <c r="DL160" s="482"/>
      <c r="DM160" s="482"/>
      <c r="DN160" s="482"/>
      <c r="DO160" s="482"/>
      <c r="DP160" s="482"/>
      <c r="DQ160" s="482"/>
      <c r="DR160" s="482"/>
      <c r="DS160" s="482"/>
      <c r="DT160" s="482"/>
      <c r="DU160" s="482"/>
      <c r="DV160" s="482"/>
      <c r="DW160" s="482"/>
      <c r="DX160" s="482"/>
      <c r="DY160" s="482"/>
      <c r="DZ160" s="482"/>
      <c r="EA160" s="482"/>
      <c r="EB160" s="482"/>
      <c r="EC160" s="482"/>
      <c r="ED160" s="482"/>
      <c r="EE160" s="482"/>
      <c r="EF160" s="482"/>
      <c r="EG160" s="482"/>
      <c r="EH160" s="482"/>
      <c r="EI160" s="482"/>
      <c r="EJ160" s="482"/>
      <c r="EK160" s="482"/>
      <c r="EL160" s="482"/>
      <c r="EM160" s="482"/>
      <c r="EN160" s="482"/>
      <c r="EO160" s="482"/>
      <c r="EP160" s="482"/>
      <c r="EQ160" s="482"/>
      <c r="ER160" s="482"/>
      <c r="ES160" s="482"/>
      <c r="ET160" s="482"/>
      <c r="EU160" s="482"/>
      <c r="EV160" s="482"/>
      <c r="EW160" s="482"/>
      <c r="EX160" s="482"/>
      <c r="EY160" s="482"/>
      <c r="EZ160" s="482"/>
      <c r="FA160" s="482"/>
      <c r="FB160" s="482"/>
      <c r="FC160" s="482"/>
      <c r="FD160" s="482"/>
      <c r="FE160" s="482"/>
      <c r="FF160" s="482"/>
      <c r="FG160" s="482"/>
      <c r="FH160" s="482"/>
      <c r="FI160" s="482"/>
      <c r="FJ160" s="482"/>
      <c r="FK160" s="482"/>
      <c r="FL160" s="482"/>
      <c r="FM160" s="482"/>
      <c r="FN160" s="482"/>
      <c r="FO160" s="482"/>
      <c r="FP160" s="482"/>
      <c r="FQ160" s="482"/>
      <c r="FR160" s="482"/>
    </row>
    <row r="161" spans="1:174" s="536" customFormat="1" ht="18" customHeight="1" x14ac:dyDescent="0.2">
      <c r="A161" s="472"/>
      <c r="B161" s="818"/>
      <c r="C161" s="517"/>
      <c r="D161" s="516"/>
      <c r="E161" s="517"/>
      <c r="F161" s="518"/>
      <c r="G161" s="519">
        <f t="shared" si="24"/>
        <v>0</v>
      </c>
      <c r="H161" s="520">
        <v>10</v>
      </c>
      <c r="I161" s="521">
        <f t="shared" si="25"/>
        <v>0</v>
      </c>
      <c r="J161" s="522">
        <f t="shared" si="26"/>
        <v>0</v>
      </c>
      <c r="K161" s="523">
        <f t="shared" si="27"/>
        <v>0</v>
      </c>
      <c r="L161" s="524"/>
      <c r="M161" s="99"/>
      <c r="N161" s="99"/>
      <c r="O161" s="482"/>
      <c r="P161" s="482"/>
      <c r="Q161" s="482"/>
      <c r="R161" s="482"/>
      <c r="S161" s="482"/>
      <c r="T161" s="482"/>
      <c r="U161" s="482"/>
      <c r="V161" s="482"/>
      <c r="W161" s="482"/>
      <c r="X161" s="482"/>
      <c r="Y161" s="482"/>
      <c r="Z161" s="482"/>
      <c r="AA161" s="482"/>
      <c r="AB161" s="482"/>
      <c r="AC161" s="482"/>
      <c r="AD161" s="482"/>
      <c r="AE161" s="482"/>
      <c r="AF161" s="482"/>
      <c r="AG161" s="482"/>
      <c r="AH161" s="482"/>
      <c r="AI161" s="482"/>
      <c r="AJ161" s="482"/>
      <c r="AK161" s="482"/>
      <c r="AL161" s="482"/>
      <c r="AM161" s="482"/>
      <c r="AN161" s="482"/>
      <c r="AO161" s="482"/>
      <c r="AP161" s="482"/>
      <c r="AQ161" s="482"/>
      <c r="AR161" s="482"/>
      <c r="AS161" s="482"/>
      <c r="AT161" s="482"/>
      <c r="AU161" s="482"/>
      <c r="AV161" s="482"/>
      <c r="AW161" s="482"/>
      <c r="AX161" s="482"/>
      <c r="AY161" s="482"/>
      <c r="AZ161" s="482"/>
      <c r="BA161" s="482"/>
      <c r="BB161" s="482"/>
      <c r="BC161" s="482"/>
      <c r="BD161" s="482"/>
      <c r="BE161" s="482"/>
      <c r="BF161" s="482"/>
      <c r="BG161" s="482"/>
      <c r="BH161" s="482"/>
      <c r="BI161" s="482"/>
      <c r="BJ161" s="482"/>
      <c r="BK161" s="482"/>
      <c r="BL161" s="482"/>
      <c r="BM161" s="482"/>
      <c r="BN161" s="482"/>
      <c r="BO161" s="482"/>
      <c r="BP161" s="482"/>
      <c r="BQ161" s="482"/>
      <c r="BR161" s="482"/>
      <c r="BS161" s="482"/>
      <c r="BT161" s="482"/>
      <c r="BU161" s="482"/>
      <c r="BV161" s="482"/>
      <c r="BW161" s="482"/>
      <c r="BX161" s="482"/>
      <c r="BY161" s="482"/>
      <c r="BZ161" s="482"/>
      <c r="CA161" s="482"/>
      <c r="CB161" s="482"/>
      <c r="CC161" s="482"/>
      <c r="CD161" s="482"/>
      <c r="CE161" s="482"/>
      <c r="CF161" s="482"/>
      <c r="CG161" s="482"/>
      <c r="CH161" s="482"/>
      <c r="CI161" s="482"/>
      <c r="CJ161" s="482"/>
      <c r="CK161" s="482"/>
      <c r="CL161" s="482"/>
      <c r="CM161" s="482"/>
      <c r="CN161" s="482"/>
      <c r="CO161" s="482"/>
      <c r="CP161" s="482"/>
      <c r="CQ161" s="482"/>
      <c r="CR161" s="482"/>
      <c r="CS161" s="482"/>
      <c r="CT161" s="482"/>
      <c r="CU161" s="482"/>
      <c r="CV161" s="482"/>
      <c r="CW161" s="482"/>
      <c r="CX161" s="482"/>
      <c r="CY161" s="482"/>
      <c r="CZ161" s="482"/>
      <c r="DA161" s="482"/>
      <c r="DB161" s="482"/>
      <c r="DC161" s="482"/>
      <c r="DD161" s="482"/>
      <c r="DE161" s="482"/>
      <c r="DF161" s="482"/>
      <c r="DG161" s="482"/>
      <c r="DH161" s="482"/>
      <c r="DI161" s="482"/>
      <c r="DJ161" s="482"/>
      <c r="DK161" s="482"/>
      <c r="DL161" s="482"/>
      <c r="DM161" s="482"/>
      <c r="DN161" s="482"/>
      <c r="DO161" s="482"/>
      <c r="DP161" s="482"/>
      <c r="DQ161" s="482"/>
      <c r="DR161" s="482"/>
      <c r="DS161" s="482"/>
      <c r="DT161" s="482"/>
      <c r="DU161" s="482"/>
      <c r="DV161" s="482"/>
      <c r="DW161" s="482"/>
      <c r="DX161" s="482"/>
      <c r="DY161" s="482"/>
      <c r="DZ161" s="482"/>
      <c r="EA161" s="482"/>
      <c r="EB161" s="482"/>
      <c r="EC161" s="482"/>
      <c r="ED161" s="482"/>
      <c r="EE161" s="482"/>
      <c r="EF161" s="482"/>
      <c r="EG161" s="482"/>
      <c r="EH161" s="482"/>
      <c r="EI161" s="482"/>
      <c r="EJ161" s="482"/>
      <c r="EK161" s="482"/>
      <c r="EL161" s="482"/>
      <c r="EM161" s="482"/>
      <c r="EN161" s="482"/>
      <c r="EO161" s="482"/>
      <c r="EP161" s="482"/>
      <c r="EQ161" s="482"/>
      <c r="ER161" s="482"/>
      <c r="ES161" s="482"/>
      <c r="ET161" s="482"/>
      <c r="EU161" s="482"/>
      <c r="EV161" s="482"/>
      <c r="EW161" s="482"/>
      <c r="EX161" s="482"/>
      <c r="EY161" s="482"/>
      <c r="EZ161" s="482"/>
      <c r="FA161" s="482"/>
      <c r="FB161" s="482"/>
      <c r="FC161" s="482"/>
      <c r="FD161" s="482"/>
      <c r="FE161" s="482"/>
      <c r="FF161" s="482"/>
      <c r="FG161" s="482"/>
      <c r="FH161" s="482"/>
      <c r="FI161" s="482"/>
      <c r="FJ161" s="482"/>
      <c r="FK161" s="482"/>
      <c r="FL161" s="482"/>
      <c r="FM161" s="482"/>
      <c r="FN161" s="482"/>
      <c r="FO161" s="482"/>
      <c r="FP161" s="482"/>
      <c r="FQ161" s="482"/>
      <c r="FR161" s="482"/>
    </row>
    <row r="162" spans="1:174" s="525" customFormat="1" ht="18" customHeight="1" x14ac:dyDescent="0.2">
      <c r="A162" s="514"/>
      <c r="B162" s="818"/>
      <c r="C162" s="528"/>
      <c r="D162" s="527"/>
      <c r="E162" s="528"/>
      <c r="F162" s="529"/>
      <c r="G162" s="537">
        <f t="shared" si="24"/>
        <v>0</v>
      </c>
      <c r="H162" s="531">
        <v>10</v>
      </c>
      <c r="I162" s="532">
        <f t="shared" si="25"/>
        <v>0</v>
      </c>
      <c r="J162" s="533">
        <f t="shared" si="26"/>
        <v>0</v>
      </c>
      <c r="K162" s="534">
        <f t="shared" si="27"/>
        <v>0</v>
      </c>
      <c r="L162" s="535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</row>
    <row r="163" spans="1:174" s="99" customFormat="1" ht="18" customHeight="1" x14ac:dyDescent="0.2">
      <c r="A163" s="514"/>
      <c r="B163" s="257"/>
      <c r="C163" s="539"/>
      <c r="D163" s="315"/>
      <c r="E163" s="539"/>
      <c r="F163" s="540"/>
      <c r="G163" s="541"/>
      <c r="H163" s="542"/>
      <c r="I163" s="543"/>
      <c r="J163" s="544"/>
      <c r="K163" s="258"/>
      <c r="L163" s="545"/>
    </row>
    <row r="164" spans="1:174" s="99" customFormat="1" x14ac:dyDescent="0.2">
      <c r="A164" s="514"/>
      <c r="B164" s="546"/>
      <c r="C164" s="539"/>
      <c r="D164" s="315"/>
      <c r="E164" s="539"/>
      <c r="F164" s="540"/>
      <c r="G164" s="557"/>
      <c r="H164" s="542"/>
      <c r="I164" s="543"/>
      <c r="J164" s="544"/>
      <c r="K164" s="258"/>
      <c r="L164" s="545"/>
    </row>
    <row r="165" spans="1:174" s="549" customFormat="1" ht="18" customHeight="1" x14ac:dyDescent="0.2">
      <c r="A165" s="472"/>
      <c r="B165" s="818" t="s">
        <v>369</v>
      </c>
      <c r="C165" s="548" t="s">
        <v>370</v>
      </c>
      <c r="D165" s="517"/>
      <c r="E165" s="517" t="s">
        <v>66</v>
      </c>
      <c r="F165" s="518">
        <v>2</v>
      </c>
      <c r="G165" s="556">
        <f t="shared" ref="G165:G184" si="28">F165*1.1</f>
        <v>2.2000000000000002</v>
      </c>
      <c r="H165" s="520">
        <v>10</v>
      </c>
      <c r="I165" s="521">
        <f t="shared" ref="I165:I184" si="29">K165*F165</f>
        <v>0</v>
      </c>
      <c r="J165" s="522">
        <f t="shared" ref="J165:J184" si="30">K165*G165</f>
        <v>0</v>
      </c>
      <c r="K165" s="523">
        <f t="shared" ref="K165:K184" si="31">SUM(L165:L165)</f>
        <v>0</v>
      </c>
      <c r="L165" s="524"/>
      <c r="M165" s="99"/>
      <c r="N165" s="99"/>
      <c r="O165" s="482"/>
      <c r="P165" s="482"/>
      <c r="Q165" s="482"/>
      <c r="R165" s="482"/>
      <c r="S165" s="482"/>
      <c r="T165" s="482"/>
      <c r="U165" s="482"/>
      <c r="V165" s="482"/>
      <c r="W165" s="482"/>
      <c r="X165" s="482"/>
      <c r="Y165" s="482"/>
      <c r="Z165" s="482"/>
      <c r="AA165" s="482"/>
      <c r="AB165" s="482"/>
      <c r="AC165" s="482"/>
      <c r="AD165" s="482"/>
      <c r="AE165" s="482"/>
      <c r="AF165" s="482"/>
      <c r="AG165" s="482"/>
      <c r="AH165" s="482"/>
      <c r="AI165" s="482"/>
      <c r="AJ165" s="482"/>
      <c r="AK165" s="482"/>
      <c r="AL165" s="482"/>
      <c r="AM165" s="482"/>
      <c r="AN165" s="482"/>
      <c r="AO165" s="482"/>
      <c r="AP165" s="482"/>
      <c r="AQ165" s="482"/>
      <c r="AR165" s="482"/>
      <c r="AS165" s="482"/>
      <c r="AT165" s="482"/>
      <c r="AU165" s="482"/>
      <c r="AV165" s="482"/>
      <c r="AW165" s="482"/>
      <c r="AX165" s="482"/>
      <c r="AY165" s="482"/>
      <c r="AZ165" s="482"/>
      <c r="BA165" s="482"/>
      <c r="BB165" s="482"/>
      <c r="BC165" s="482"/>
      <c r="BD165" s="482"/>
      <c r="BE165" s="482"/>
      <c r="BF165" s="482"/>
      <c r="BG165" s="482"/>
      <c r="BH165" s="482"/>
      <c r="BI165" s="482"/>
      <c r="BJ165" s="482"/>
      <c r="BK165" s="482"/>
      <c r="BL165" s="482"/>
      <c r="BM165" s="482"/>
      <c r="BN165" s="482"/>
      <c r="BO165" s="482"/>
      <c r="BP165" s="482"/>
      <c r="BQ165" s="482"/>
      <c r="BR165" s="482"/>
      <c r="BS165" s="482"/>
      <c r="BT165" s="482"/>
      <c r="BU165" s="482"/>
      <c r="BV165" s="482"/>
      <c r="BW165" s="482"/>
      <c r="BX165" s="482"/>
      <c r="BY165" s="482"/>
      <c r="BZ165" s="482"/>
      <c r="CA165" s="482"/>
      <c r="CB165" s="482"/>
      <c r="CC165" s="482"/>
      <c r="CD165" s="482"/>
      <c r="CE165" s="482"/>
      <c r="CF165" s="482"/>
      <c r="CG165" s="482"/>
      <c r="CH165" s="482"/>
      <c r="CI165" s="482"/>
      <c r="CJ165" s="482"/>
      <c r="CK165" s="482"/>
      <c r="CL165" s="482"/>
      <c r="CM165" s="482"/>
      <c r="CN165" s="482"/>
      <c r="CO165" s="482"/>
      <c r="CP165" s="482"/>
      <c r="CQ165" s="482"/>
      <c r="CR165" s="482"/>
      <c r="CS165" s="482"/>
      <c r="CT165" s="482"/>
      <c r="CU165" s="482"/>
      <c r="CV165" s="482"/>
      <c r="CW165" s="482"/>
      <c r="CX165" s="482"/>
      <c r="CY165" s="482"/>
      <c r="CZ165" s="482"/>
      <c r="DA165" s="482"/>
      <c r="DB165" s="482"/>
      <c r="DC165" s="482"/>
      <c r="DD165" s="482"/>
      <c r="DE165" s="482"/>
      <c r="DF165" s="482"/>
      <c r="DG165" s="482"/>
      <c r="DH165" s="482"/>
      <c r="DI165" s="482"/>
      <c r="DJ165" s="482"/>
      <c r="DK165" s="482"/>
      <c r="DL165" s="482"/>
      <c r="DM165" s="482"/>
      <c r="DN165" s="482"/>
      <c r="DO165" s="482"/>
      <c r="DP165" s="482"/>
      <c r="DQ165" s="482"/>
      <c r="DR165" s="482"/>
      <c r="DS165" s="482"/>
      <c r="DT165" s="482"/>
      <c r="DU165" s="482"/>
      <c r="DV165" s="482"/>
      <c r="DW165" s="482"/>
      <c r="DX165" s="482"/>
      <c r="DY165" s="482"/>
      <c r="DZ165" s="482"/>
      <c r="EA165" s="482"/>
      <c r="EB165" s="482"/>
      <c r="EC165" s="482"/>
      <c r="ED165" s="482"/>
      <c r="EE165" s="482"/>
      <c r="EF165" s="482"/>
      <c r="EG165" s="482"/>
      <c r="EH165" s="482"/>
      <c r="EI165" s="482"/>
      <c r="EJ165" s="482"/>
      <c r="EK165" s="482"/>
      <c r="EL165" s="482"/>
      <c r="EM165" s="482"/>
      <c r="EN165" s="482"/>
      <c r="EO165" s="482"/>
      <c r="EP165" s="482"/>
      <c r="EQ165" s="482"/>
      <c r="ER165" s="482"/>
      <c r="ES165" s="482"/>
      <c r="ET165" s="482"/>
      <c r="EU165" s="482"/>
      <c r="EV165" s="482"/>
      <c r="EW165" s="482"/>
      <c r="EX165" s="482"/>
      <c r="EY165" s="482"/>
      <c r="EZ165" s="482"/>
      <c r="FA165" s="482"/>
      <c r="FB165" s="482"/>
      <c r="FC165" s="482"/>
      <c r="FD165" s="482"/>
      <c r="FE165" s="482"/>
      <c r="FF165" s="482"/>
      <c r="FG165" s="482"/>
      <c r="FH165" s="482"/>
      <c r="FI165" s="482"/>
      <c r="FJ165" s="482"/>
      <c r="FK165" s="482"/>
      <c r="FL165" s="482"/>
      <c r="FM165" s="482"/>
      <c r="FN165" s="482"/>
      <c r="FO165" s="482"/>
      <c r="FP165" s="482"/>
      <c r="FQ165" s="482"/>
      <c r="FR165" s="482"/>
    </row>
    <row r="166" spans="1:174" s="536" customFormat="1" ht="18" customHeight="1" x14ac:dyDescent="0.2">
      <c r="A166" s="472"/>
      <c r="B166" s="818"/>
      <c r="C166" s="550" t="s">
        <v>371</v>
      </c>
      <c r="D166" s="528"/>
      <c r="E166" s="528" t="s">
        <v>66</v>
      </c>
      <c r="F166" s="529">
        <v>2</v>
      </c>
      <c r="G166" s="530">
        <f t="shared" si="28"/>
        <v>2.2000000000000002</v>
      </c>
      <c r="H166" s="531">
        <v>10</v>
      </c>
      <c r="I166" s="532">
        <f t="shared" si="29"/>
        <v>0</v>
      </c>
      <c r="J166" s="533">
        <f t="shared" si="30"/>
        <v>0</v>
      </c>
      <c r="K166" s="534">
        <f t="shared" si="31"/>
        <v>0</v>
      </c>
      <c r="L166" s="551"/>
      <c r="M166" s="99"/>
      <c r="N166" s="99"/>
      <c r="O166" s="482"/>
      <c r="P166" s="482"/>
      <c r="Q166" s="482"/>
      <c r="R166" s="482"/>
      <c r="S166" s="482"/>
      <c r="T166" s="482"/>
      <c r="U166" s="482"/>
      <c r="V166" s="482"/>
      <c r="W166" s="482"/>
      <c r="X166" s="482"/>
      <c r="Y166" s="482"/>
      <c r="Z166" s="482"/>
      <c r="AA166" s="482"/>
      <c r="AB166" s="482"/>
      <c r="AC166" s="482"/>
      <c r="AD166" s="482"/>
      <c r="AE166" s="482"/>
      <c r="AF166" s="482"/>
      <c r="AG166" s="482"/>
      <c r="AH166" s="482"/>
      <c r="AI166" s="482"/>
      <c r="AJ166" s="482"/>
      <c r="AK166" s="482"/>
      <c r="AL166" s="482"/>
      <c r="AM166" s="482"/>
      <c r="AN166" s="482"/>
      <c r="AO166" s="482"/>
      <c r="AP166" s="482"/>
      <c r="AQ166" s="482"/>
      <c r="AR166" s="482"/>
      <c r="AS166" s="482"/>
      <c r="AT166" s="482"/>
      <c r="AU166" s="482"/>
      <c r="AV166" s="482"/>
      <c r="AW166" s="482"/>
      <c r="AX166" s="482"/>
      <c r="AY166" s="482"/>
      <c r="AZ166" s="482"/>
      <c r="BA166" s="482"/>
      <c r="BB166" s="482"/>
      <c r="BC166" s="482"/>
      <c r="BD166" s="482"/>
      <c r="BE166" s="482"/>
      <c r="BF166" s="482"/>
      <c r="BG166" s="482"/>
      <c r="BH166" s="482"/>
      <c r="BI166" s="482"/>
      <c r="BJ166" s="482"/>
      <c r="BK166" s="482"/>
      <c r="BL166" s="482"/>
      <c r="BM166" s="482"/>
      <c r="BN166" s="482"/>
      <c r="BO166" s="482"/>
      <c r="BP166" s="482"/>
      <c r="BQ166" s="482"/>
      <c r="BR166" s="482"/>
      <c r="BS166" s="482"/>
      <c r="BT166" s="482"/>
      <c r="BU166" s="482"/>
      <c r="BV166" s="482"/>
      <c r="BW166" s="482"/>
      <c r="BX166" s="482"/>
      <c r="BY166" s="482"/>
      <c r="BZ166" s="482"/>
      <c r="CA166" s="482"/>
      <c r="CB166" s="482"/>
      <c r="CC166" s="482"/>
      <c r="CD166" s="482"/>
      <c r="CE166" s="482"/>
      <c r="CF166" s="482"/>
      <c r="CG166" s="482"/>
      <c r="CH166" s="482"/>
      <c r="CI166" s="482"/>
      <c r="CJ166" s="482"/>
      <c r="CK166" s="482"/>
      <c r="CL166" s="482"/>
      <c r="CM166" s="482"/>
      <c r="CN166" s="482"/>
      <c r="CO166" s="482"/>
      <c r="CP166" s="482"/>
      <c r="CQ166" s="482"/>
      <c r="CR166" s="482"/>
      <c r="CS166" s="482"/>
      <c r="CT166" s="482"/>
      <c r="CU166" s="482"/>
      <c r="CV166" s="482"/>
      <c r="CW166" s="482"/>
      <c r="CX166" s="482"/>
      <c r="CY166" s="482"/>
      <c r="CZ166" s="482"/>
      <c r="DA166" s="482"/>
      <c r="DB166" s="482"/>
      <c r="DC166" s="482"/>
      <c r="DD166" s="482"/>
      <c r="DE166" s="482"/>
      <c r="DF166" s="482"/>
      <c r="DG166" s="482"/>
      <c r="DH166" s="482"/>
      <c r="DI166" s="482"/>
      <c r="DJ166" s="482"/>
      <c r="DK166" s="482"/>
      <c r="DL166" s="482"/>
      <c r="DM166" s="482"/>
      <c r="DN166" s="482"/>
      <c r="DO166" s="482"/>
      <c r="DP166" s="482"/>
      <c r="DQ166" s="482"/>
      <c r="DR166" s="482"/>
      <c r="DS166" s="482"/>
      <c r="DT166" s="482"/>
      <c r="DU166" s="482"/>
      <c r="DV166" s="482"/>
      <c r="DW166" s="482"/>
      <c r="DX166" s="482"/>
      <c r="DY166" s="482"/>
      <c r="DZ166" s="482"/>
      <c r="EA166" s="482"/>
      <c r="EB166" s="482"/>
      <c r="EC166" s="482"/>
      <c r="ED166" s="482"/>
      <c r="EE166" s="482"/>
      <c r="EF166" s="482"/>
      <c r="EG166" s="482"/>
      <c r="EH166" s="482"/>
      <c r="EI166" s="482"/>
      <c r="EJ166" s="482"/>
      <c r="EK166" s="482"/>
      <c r="EL166" s="482"/>
      <c r="EM166" s="482"/>
      <c r="EN166" s="482"/>
      <c r="EO166" s="482"/>
      <c r="EP166" s="482"/>
      <c r="EQ166" s="482"/>
      <c r="ER166" s="482"/>
      <c r="ES166" s="482"/>
      <c r="ET166" s="482"/>
      <c r="EU166" s="482"/>
      <c r="EV166" s="482"/>
      <c r="EW166" s="482"/>
      <c r="EX166" s="482"/>
      <c r="EY166" s="482"/>
      <c r="EZ166" s="482"/>
      <c r="FA166" s="482"/>
      <c r="FB166" s="482"/>
      <c r="FC166" s="482"/>
      <c r="FD166" s="482"/>
      <c r="FE166" s="482"/>
      <c r="FF166" s="482"/>
      <c r="FG166" s="482"/>
      <c r="FH166" s="482"/>
      <c r="FI166" s="482"/>
      <c r="FJ166" s="482"/>
      <c r="FK166" s="482"/>
      <c r="FL166" s="482"/>
      <c r="FM166" s="482"/>
      <c r="FN166" s="482"/>
      <c r="FO166" s="482"/>
      <c r="FP166" s="482"/>
      <c r="FQ166" s="482"/>
      <c r="FR166" s="482"/>
    </row>
    <row r="167" spans="1:174" s="536" customFormat="1" ht="18" customHeight="1" x14ac:dyDescent="0.2">
      <c r="A167" s="472"/>
      <c r="B167" s="818"/>
      <c r="C167" s="515" t="s">
        <v>372</v>
      </c>
      <c r="D167" s="517"/>
      <c r="E167" s="517" t="s">
        <v>66</v>
      </c>
      <c r="F167" s="518">
        <v>1.82</v>
      </c>
      <c r="G167" s="519">
        <f t="shared" si="28"/>
        <v>2.0020000000000002</v>
      </c>
      <c r="H167" s="520">
        <v>10</v>
      </c>
      <c r="I167" s="521">
        <f t="shared" si="29"/>
        <v>0</v>
      </c>
      <c r="J167" s="522">
        <f t="shared" si="30"/>
        <v>0</v>
      </c>
      <c r="K167" s="523">
        <f t="shared" si="31"/>
        <v>0</v>
      </c>
      <c r="L167" s="552"/>
      <c r="M167" s="99"/>
      <c r="N167" s="99"/>
      <c r="O167" s="482"/>
      <c r="P167" s="482"/>
      <c r="Q167" s="482"/>
      <c r="R167" s="482"/>
      <c r="S167" s="482"/>
      <c r="T167" s="482"/>
      <c r="U167" s="482"/>
      <c r="V167" s="482"/>
      <c r="W167" s="482"/>
      <c r="X167" s="482"/>
      <c r="Y167" s="482"/>
      <c r="Z167" s="482"/>
      <c r="AA167" s="482"/>
      <c r="AB167" s="482"/>
      <c r="AC167" s="482"/>
      <c r="AD167" s="482"/>
      <c r="AE167" s="482"/>
      <c r="AF167" s="482"/>
      <c r="AG167" s="482"/>
      <c r="AH167" s="482"/>
      <c r="AI167" s="482"/>
      <c r="AJ167" s="482"/>
      <c r="AK167" s="482"/>
      <c r="AL167" s="482"/>
      <c r="AM167" s="482"/>
      <c r="AN167" s="482"/>
      <c r="AO167" s="482"/>
      <c r="AP167" s="482"/>
      <c r="AQ167" s="482"/>
      <c r="AR167" s="482"/>
      <c r="AS167" s="482"/>
      <c r="AT167" s="482"/>
      <c r="AU167" s="482"/>
      <c r="AV167" s="482"/>
      <c r="AW167" s="482"/>
      <c r="AX167" s="482"/>
      <c r="AY167" s="482"/>
      <c r="AZ167" s="482"/>
      <c r="BA167" s="482"/>
      <c r="BB167" s="482"/>
      <c r="BC167" s="482"/>
      <c r="BD167" s="482"/>
      <c r="BE167" s="482"/>
      <c r="BF167" s="482"/>
      <c r="BG167" s="482"/>
      <c r="BH167" s="482"/>
      <c r="BI167" s="482"/>
      <c r="BJ167" s="482"/>
      <c r="BK167" s="482"/>
      <c r="BL167" s="482"/>
      <c r="BM167" s="482"/>
      <c r="BN167" s="482"/>
      <c r="BO167" s="482"/>
      <c r="BP167" s="482"/>
      <c r="BQ167" s="482"/>
      <c r="BR167" s="482"/>
      <c r="BS167" s="482"/>
      <c r="BT167" s="482"/>
      <c r="BU167" s="482"/>
      <c r="BV167" s="482"/>
      <c r="BW167" s="482"/>
      <c r="BX167" s="482"/>
      <c r="BY167" s="482"/>
      <c r="BZ167" s="482"/>
      <c r="CA167" s="482"/>
      <c r="CB167" s="482"/>
      <c r="CC167" s="482"/>
      <c r="CD167" s="482"/>
      <c r="CE167" s="482"/>
      <c r="CF167" s="482"/>
      <c r="CG167" s="482"/>
      <c r="CH167" s="482"/>
      <c r="CI167" s="482"/>
      <c r="CJ167" s="482"/>
      <c r="CK167" s="482"/>
      <c r="CL167" s="482"/>
      <c r="CM167" s="482"/>
      <c r="CN167" s="482"/>
      <c r="CO167" s="482"/>
      <c r="CP167" s="482"/>
      <c r="CQ167" s="482"/>
      <c r="CR167" s="482"/>
      <c r="CS167" s="482"/>
      <c r="CT167" s="482"/>
      <c r="CU167" s="482"/>
      <c r="CV167" s="482"/>
      <c r="CW167" s="482"/>
      <c r="CX167" s="482"/>
      <c r="CY167" s="482"/>
      <c r="CZ167" s="482"/>
      <c r="DA167" s="482"/>
      <c r="DB167" s="482"/>
      <c r="DC167" s="482"/>
      <c r="DD167" s="482"/>
      <c r="DE167" s="482"/>
      <c r="DF167" s="482"/>
      <c r="DG167" s="482"/>
      <c r="DH167" s="482"/>
      <c r="DI167" s="482"/>
      <c r="DJ167" s="482"/>
      <c r="DK167" s="482"/>
      <c r="DL167" s="482"/>
      <c r="DM167" s="482"/>
      <c r="DN167" s="482"/>
      <c r="DO167" s="482"/>
      <c r="DP167" s="482"/>
      <c r="DQ167" s="482"/>
      <c r="DR167" s="482"/>
      <c r="DS167" s="482"/>
      <c r="DT167" s="482"/>
      <c r="DU167" s="482"/>
      <c r="DV167" s="482"/>
      <c r="DW167" s="482"/>
      <c r="DX167" s="482"/>
      <c r="DY167" s="482"/>
      <c r="DZ167" s="482"/>
      <c r="EA167" s="482"/>
      <c r="EB167" s="482"/>
      <c r="EC167" s="482"/>
      <c r="ED167" s="482"/>
      <c r="EE167" s="482"/>
      <c r="EF167" s="482"/>
      <c r="EG167" s="482"/>
      <c r="EH167" s="482"/>
      <c r="EI167" s="482"/>
      <c r="EJ167" s="482"/>
      <c r="EK167" s="482"/>
      <c r="EL167" s="482"/>
      <c r="EM167" s="482"/>
      <c r="EN167" s="482"/>
      <c r="EO167" s="482"/>
      <c r="EP167" s="482"/>
      <c r="EQ167" s="482"/>
      <c r="ER167" s="482"/>
      <c r="ES167" s="482"/>
      <c r="ET167" s="482"/>
      <c r="EU167" s="482"/>
      <c r="EV167" s="482"/>
      <c r="EW167" s="482"/>
      <c r="EX167" s="482"/>
      <c r="EY167" s="482"/>
      <c r="EZ167" s="482"/>
      <c r="FA167" s="482"/>
      <c r="FB167" s="482"/>
      <c r="FC167" s="482"/>
      <c r="FD167" s="482"/>
      <c r="FE167" s="482"/>
      <c r="FF167" s="482"/>
      <c r="FG167" s="482"/>
      <c r="FH167" s="482"/>
      <c r="FI167" s="482"/>
      <c r="FJ167" s="482"/>
      <c r="FK167" s="482"/>
      <c r="FL167" s="482"/>
      <c r="FM167" s="482"/>
      <c r="FN167" s="482"/>
      <c r="FO167" s="482"/>
      <c r="FP167" s="482"/>
      <c r="FQ167" s="482"/>
      <c r="FR167" s="482"/>
    </row>
    <row r="168" spans="1:174" s="536" customFormat="1" ht="18" customHeight="1" x14ac:dyDescent="0.2">
      <c r="A168" s="472"/>
      <c r="B168" s="818"/>
      <c r="C168" s="550" t="s">
        <v>373</v>
      </c>
      <c r="D168" s="553"/>
      <c r="E168" s="528" t="s">
        <v>66</v>
      </c>
      <c r="F168" s="529">
        <v>2</v>
      </c>
      <c r="G168" s="530">
        <f t="shared" si="28"/>
        <v>2.2000000000000002</v>
      </c>
      <c r="H168" s="531">
        <v>10</v>
      </c>
      <c r="I168" s="532">
        <f t="shared" si="29"/>
        <v>0</v>
      </c>
      <c r="J168" s="533">
        <f t="shared" si="30"/>
        <v>0</v>
      </c>
      <c r="K168" s="534">
        <f t="shared" si="31"/>
        <v>0</v>
      </c>
      <c r="L168" s="551"/>
      <c r="M168" s="99"/>
      <c r="N168" s="99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2"/>
      <c r="AC168" s="482"/>
      <c r="AD168" s="482"/>
      <c r="AE168" s="482"/>
      <c r="AF168" s="482"/>
      <c r="AG168" s="482"/>
      <c r="AH168" s="482"/>
      <c r="AI168" s="482"/>
      <c r="AJ168" s="482"/>
      <c r="AK168" s="482"/>
      <c r="AL168" s="482"/>
      <c r="AM168" s="482"/>
      <c r="AN168" s="482"/>
      <c r="AO168" s="482"/>
      <c r="AP168" s="482"/>
      <c r="AQ168" s="482"/>
      <c r="AR168" s="482"/>
      <c r="AS168" s="482"/>
      <c r="AT168" s="482"/>
      <c r="AU168" s="482"/>
      <c r="AV168" s="482"/>
      <c r="AW168" s="482"/>
      <c r="AX168" s="482"/>
      <c r="AY168" s="482"/>
      <c r="AZ168" s="482"/>
      <c r="BA168" s="482"/>
      <c r="BB168" s="482"/>
      <c r="BC168" s="482"/>
      <c r="BD168" s="482"/>
      <c r="BE168" s="482"/>
      <c r="BF168" s="482"/>
      <c r="BG168" s="482"/>
      <c r="BH168" s="482"/>
      <c r="BI168" s="482"/>
      <c r="BJ168" s="482"/>
      <c r="BK168" s="482"/>
      <c r="BL168" s="482"/>
      <c r="BM168" s="482"/>
      <c r="BN168" s="482"/>
      <c r="BO168" s="482"/>
      <c r="BP168" s="482"/>
      <c r="BQ168" s="482"/>
      <c r="BR168" s="482"/>
      <c r="BS168" s="482"/>
      <c r="BT168" s="482"/>
      <c r="BU168" s="482"/>
      <c r="BV168" s="482"/>
      <c r="BW168" s="482"/>
      <c r="BX168" s="482"/>
      <c r="BY168" s="482"/>
      <c r="BZ168" s="482"/>
      <c r="CA168" s="482"/>
      <c r="CB168" s="482"/>
      <c r="CC168" s="482"/>
      <c r="CD168" s="482"/>
      <c r="CE168" s="482"/>
      <c r="CF168" s="482"/>
      <c r="CG168" s="482"/>
      <c r="CH168" s="482"/>
      <c r="CI168" s="482"/>
      <c r="CJ168" s="482"/>
      <c r="CK168" s="482"/>
      <c r="CL168" s="482"/>
      <c r="CM168" s="482"/>
      <c r="CN168" s="482"/>
      <c r="CO168" s="482"/>
      <c r="CP168" s="482"/>
      <c r="CQ168" s="482"/>
      <c r="CR168" s="482"/>
      <c r="CS168" s="482"/>
      <c r="CT168" s="482"/>
      <c r="CU168" s="482"/>
      <c r="CV168" s="482"/>
      <c r="CW168" s="482"/>
      <c r="CX168" s="482"/>
      <c r="CY168" s="482"/>
      <c r="CZ168" s="482"/>
      <c r="DA168" s="482"/>
      <c r="DB168" s="482"/>
      <c r="DC168" s="482"/>
      <c r="DD168" s="482"/>
      <c r="DE168" s="482"/>
      <c r="DF168" s="482"/>
      <c r="DG168" s="482"/>
      <c r="DH168" s="482"/>
      <c r="DI168" s="482"/>
      <c r="DJ168" s="482"/>
      <c r="DK168" s="482"/>
      <c r="DL168" s="482"/>
      <c r="DM168" s="482"/>
      <c r="DN168" s="482"/>
      <c r="DO168" s="482"/>
      <c r="DP168" s="482"/>
      <c r="DQ168" s="482"/>
      <c r="DR168" s="482"/>
      <c r="DS168" s="482"/>
      <c r="DT168" s="482"/>
      <c r="DU168" s="482"/>
      <c r="DV168" s="482"/>
      <c r="DW168" s="482"/>
      <c r="DX168" s="482"/>
      <c r="DY168" s="482"/>
      <c r="DZ168" s="482"/>
      <c r="EA168" s="482"/>
      <c r="EB168" s="482"/>
      <c r="EC168" s="482"/>
      <c r="ED168" s="482"/>
      <c r="EE168" s="482"/>
      <c r="EF168" s="482"/>
      <c r="EG168" s="482"/>
      <c r="EH168" s="482"/>
      <c r="EI168" s="482"/>
      <c r="EJ168" s="482"/>
      <c r="EK168" s="482"/>
      <c r="EL168" s="482"/>
      <c r="EM168" s="482"/>
      <c r="EN168" s="482"/>
      <c r="EO168" s="482"/>
      <c r="EP168" s="482"/>
      <c r="EQ168" s="482"/>
      <c r="ER168" s="482"/>
      <c r="ES168" s="482"/>
      <c r="ET168" s="482"/>
      <c r="EU168" s="482"/>
      <c r="EV168" s="482"/>
      <c r="EW168" s="482"/>
      <c r="EX168" s="482"/>
      <c r="EY168" s="482"/>
      <c r="EZ168" s="482"/>
      <c r="FA168" s="482"/>
      <c r="FB168" s="482"/>
      <c r="FC168" s="482"/>
      <c r="FD168" s="482"/>
      <c r="FE168" s="482"/>
      <c r="FF168" s="482"/>
      <c r="FG168" s="482"/>
      <c r="FH168" s="482"/>
      <c r="FI168" s="482"/>
      <c r="FJ168" s="482"/>
      <c r="FK168" s="482"/>
      <c r="FL168" s="482"/>
      <c r="FM168" s="482"/>
      <c r="FN168" s="482"/>
      <c r="FO168" s="482"/>
      <c r="FP168" s="482"/>
      <c r="FQ168" s="482"/>
      <c r="FR168" s="482"/>
    </row>
    <row r="169" spans="1:174" s="536" customFormat="1" ht="18" customHeight="1" x14ac:dyDescent="0.2">
      <c r="A169" s="472"/>
      <c r="B169" s="818"/>
      <c r="C169" s="515" t="s">
        <v>374</v>
      </c>
      <c r="D169" s="517"/>
      <c r="E169" s="517" t="s">
        <v>66</v>
      </c>
      <c r="F169" s="518">
        <v>1.82</v>
      </c>
      <c r="G169" s="519">
        <f t="shared" si="28"/>
        <v>2.0020000000000002</v>
      </c>
      <c r="H169" s="520">
        <v>10</v>
      </c>
      <c r="I169" s="521">
        <f t="shared" si="29"/>
        <v>0</v>
      </c>
      <c r="J169" s="522">
        <f t="shared" si="30"/>
        <v>0</v>
      </c>
      <c r="K169" s="523">
        <f t="shared" si="31"/>
        <v>0</v>
      </c>
      <c r="L169" s="552"/>
      <c r="M169" s="99"/>
      <c r="N169" s="99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  <c r="AD169" s="482"/>
      <c r="AE169" s="482"/>
      <c r="AF169" s="482"/>
      <c r="AG169" s="482"/>
      <c r="AH169" s="482"/>
      <c r="AI169" s="482"/>
      <c r="AJ169" s="482"/>
      <c r="AK169" s="482"/>
      <c r="AL169" s="482"/>
      <c r="AM169" s="482"/>
      <c r="AN169" s="482"/>
      <c r="AO169" s="482"/>
      <c r="AP169" s="482"/>
      <c r="AQ169" s="482"/>
      <c r="AR169" s="482"/>
      <c r="AS169" s="482"/>
      <c r="AT169" s="482"/>
      <c r="AU169" s="482"/>
      <c r="AV169" s="482"/>
      <c r="AW169" s="482"/>
      <c r="AX169" s="482"/>
      <c r="AY169" s="482"/>
      <c r="AZ169" s="482"/>
      <c r="BA169" s="482"/>
      <c r="BB169" s="482"/>
      <c r="BC169" s="482"/>
      <c r="BD169" s="482"/>
      <c r="BE169" s="482"/>
      <c r="BF169" s="482"/>
      <c r="BG169" s="482"/>
      <c r="BH169" s="482"/>
      <c r="BI169" s="482"/>
      <c r="BJ169" s="482"/>
      <c r="BK169" s="482"/>
      <c r="BL169" s="482"/>
      <c r="BM169" s="482"/>
      <c r="BN169" s="482"/>
      <c r="BO169" s="482"/>
      <c r="BP169" s="482"/>
      <c r="BQ169" s="482"/>
      <c r="BR169" s="482"/>
      <c r="BS169" s="482"/>
      <c r="BT169" s="482"/>
      <c r="BU169" s="482"/>
      <c r="BV169" s="482"/>
      <c r="BW169" s="482"/>
      <c r="BX169" s="482"/>
      <c r="BY169" s="482"/>
      <c r="BZ169" s="482"/>
      <c r="CA169" s="482"/>
      <c r="CB169" s="482"/>
      <c r="CC169" s="482"/>
      <c r="CD169" s="482"/>
      <c r="CE169" s="482"/>
      <c r="CF169" s="482"/>
      <c r="CG169" s="482"/>
      <c r="CH169" s="482"/>
      <c r="CI169" s="482"/>
      <c r="CJ169" s="482"/>
      <c r="CK169" s="482"/>
      <c r="CL169" s="482"/>
      <c r="CM169" s="482"/>
      <c r="CN169" s="482"/>
      <c r="CO169" s="482"/>
      <c r="CP169" s="482"/>
      <c r="CQ169" s="482"/>
      <c r="CR169" s="482"/>
      <c r="CS169" s="482"/>
      <c r="CT169" s="482"/>
      <c r="CU169" s="482"/>
      <c r="CV169" s="482"/>
      <c r="CW169" s="482"/>
      <c r="CX169" s="482"/>
      <c r="CY169" s="482"/>
      <c r="CZ169" s="482"/>
      <c r="DA169" s="482"/>
      <c r="DB169" s="482"/>
      <c r="DC169" s="482"/>
      <c r="DD169" s="482"/>
      <c r="DE169" s="482"/>
      <c r="DF169" s="482"/>
      <c r="DG169" s="482"/>
      <c r="DH169" s="482"/>
      <c r="DI169" s="482"/>
      <c r="DJ169" s="482"/>
      <c r="DK169" s="482"/>
      <c r="DL169" s="482"/>
      <c r="DM169" s="482"/>
      <c r="DN169" s="482"/>
      <c r="DO169" s="482"/>
      <c r="DP169" s="482"/>
      <c r="DQ169" s="482"/>
      <c r="DR169" s="482"/>
      <c r="DS169" s="482"/>
      <c r="DT169" s="482"/>
      <c r="DU169" s="482"/>
      <c r="DV169" s="482"/>
      <c r="DW169" s="482"/>
      <c r="DX169" s="482"/>
      <c r="DY169" s="482"/>
      <c r="DZ169" s="482"/>
      <c r="EA169" s="482"/>
      <c r="EB169" s="482"/>
      <c r="EC169" s="482"/>
      <c r="ED169" s="482"/>
      <c r="EE169" s="482"/>
      <c r="EF169" s="482"/>
      <c r="EG169" s="482"/>
      <c r="EH169" s="482"/>
      <c r="EI169" s="482"/>
      <c r="EJ169" s="482"/>
      <c r="EK169" s="482"/>
      <c r="EL169" s="482"/>
      <c r="EM169" s="482"/>
      <c r="EN169" s="482"/>
      <c r="EO169" s="482"/>
      <c r="EP169" s="482"/>
      <c r="EQ169" s="482"/>
      <c r="ER169" s="482"/>
      <c r="ES169" s="482"/>
      <c r="ET169" s="482"/>
      <c r="EU169" s="482"/>
      <c r="EV169" s="482"/>
      <c r="EW169" s="482"/>
      <c r="EX169" s="482"/>
      <c r="EY169" s="482"/>
      <c r="EZ169" s="482"/>
      <c r="FA169" s="482"/>
      <c r="FB169" s="482"/>
      <c r="FC169" s="482"/>
      <c r="FD169" s="482"/>
      <c r="FE169" s="482"/>
      <c r="FF169" s="482"/>
      <c r="FG169" s="482"/>
      <c r="FH169" s="482"/>
      <c r="FI169" s="482"/>
      <c r="FJ169" s="482"/>
      <c r="FK169" s="482"/>
      <c r="FL169" s="482"/>
      <c r="FM169" s="482"/>
      <c r="FN169" s="482"/>
      <c r="FO169" s="482"/>
      <c r="FP169" s="482"/>
      <c r="FQ169" s="482"/>
      <c r="FR169" s="482"/>
    </row>
    <row r="170" spans="1:174" s="536" customFormat="1" ht="18" customHeight="1" x14ac:dyDescent="0.2">
      <c r="A170" s="472"/>
      <c r="B170" s="818"/>
      <c r="C170" s="550" t="s">
        <v>375</v>
      </c>
      <c r="D170" s="554"/>
      <c r="E170" s="528" t="s">
        <v>66</v>
      </c>
      <c r="F170" s="529">
        <v>1.82</v>
      </c>
      <c r="G170" s="530">
        <f t="shared" si="28"/>
        <v>2.0020000000000002</v>
      </c>
      <c r="H170" s="531">
        <v>10</v>
      </c>
      <c r="I170" s="532">
        <f t="shared" si="29"/>
        <v>0</v>
      </c>
      <c r="J170" s="533">
        <f t="shared" si="30"/>
        <v>0</v>
      </c>
      <c r="K170" s="534">
        <f t="shared" si="31"/>
        <v>0</v>
      </c>
      <c r="L170" s="551"/>
      <c r="M170" s="99"/>
      <c r="N170" s="99"/>
      <c r="O170" s="482"/>
      <c r="P170" s="482"/>
      <c r="Q170" s="482"/>
      <c r="R170" s="482"/>
      <c r="S170" s="482"/>
      <c r="T170" s="482"/>
      <c r="U170" s="482"/>
      <c r="V170" s="482"/>
      <c r="W170" s="482"/>
      <c r="X170" s="482"/>
      <c r="Y170" s="482"/>
      <c r="Z170" s="482"/>
      <c r="AA170" s="482"/>
      <c r="AB170" s="482"/>
      <c r="AC170" s="482"/>
      <c r="AD170" s="482"/>
      <c r="AE170" s="482"/>
      <c r="AF170" s="482"/>
      <c r="AG170" s="482"/>
      <c r="AH170" s="482"/>
      <c r="AI170" s="482"/>
      <c r="AJ170" s="482"/>
      <c r="AK170" s="482"/>
      <c r="AL170" s="482"/>
      <c r="AM170" s="482"/>
      <c r="AN170" s="482"/>
      <c r="AO170" s="482"/>
      <c r="AP170" s="482"/>
      <c r="AQ170" s="482"/>
      <c r="AR170" s="482"/>
      <c r="AS170" s="482"/>
      <c r="AT170" s="482"/>
      <c r="AU170" s="482"/>
      <c r="AV170" s="482"/>
      <c r="AW170" s="482"/>
      <c r="AX170" s="482"/>
      <c r="AY170" s="482"/>
      <c r="AZ170" s="482"/>
      <c r="BA170" s="482"/>
      <c r="BB170" s="482"/>
      <c r="BC170" s="482"/>
      <c r="BD170" s="482"/>
      <c r="BE170" s="482"/>
      <c r="BF170" s="482"/>
      <c r="BG170" s="482"/>
      <c r="BH170" s="482"/>
      <c r="BI170" s="482"/>
      <c r="BJ170" s="482"/>
      <c r="BK170" s="482"/>
      <c r="BL170" s="482"/>
      <c r="BM170" s="482"/>
      <c r="BN170" s="482"/>
      <c r="BO170" s="482"/>
      <c r="BP170" s="482"/>
      <c r="BQ170" s="482"/>
      <c r="BR170" s="482"/>
      <c r="BS170" s="482"/>
      <c r="BT170" s="482"/>
      <c r="BU170" s="482"/>
      <c r="BV170" s="482"/>
      <c r="BW170" s="482"/>
      <c r="BX170" s="482"/>
      <c r="BY170" s="482"/>
      <c r="BZ170" s="482"/>
      <c r="CA170" s="482"/>
      <c r="CB170" s="482"/>
      <c r="CC170" s="482"/>
      <c r="CD170" s="482"/>
      <c r="CE170" s="482"/>
      <c r="CF170" s="482"/>
      <c r="CG170" s="482"/>
      <c r="CH170" s="482"/>
      <c r="CI170" s="482"/>
      <c r="CJ170" s="482"/>
      <c r="CK170" s="482"/>
      <c r="CL170" s="482"/>
      <c r="CM170" s="482"/>
      <c r="CN170" s="482"/>
      <c r="CO170" s="482"/>
      <c r="CP170" s="482"/>
      <c r="CQ170" s="482"/>
      <c r="CR170" s="482"/>
      <c r="CS170" s="482"/>
      <c r="CT170" s="482"/>
      <c r="CU170" s="482"/>
      <c r="CV170" s="482"/>
      <c r="CW170" s="482"/>
      <c r="CX170" s="482"/>
      <c r="CY170" s="482"/>
      <c r="CZ170" s="482"/>
      <c r="DA170" s="482"/>
      <c r="DB170" s="482"/>
      <c r="DC170" s="482"/>
      <c r="DD170" s="482"/>
      <c r="DE170" s="482"/>
      <c r="DF170" s="482"/>
      <c r="DG170" s="482"/>
      <c r="DH170" s="482"/>
      <c r="DI170" s="482"/>
      <c r="DJ170" s="482"/>
      <c r="DK170" s="482"/>
      <c r="DL170" s="482"/>
      <c r="DM170" s="482"/>
      <c r="DN170" s="482"/>
      <c r="DO170" s="482"/>
      <c r="DP170" s="482"/>
      <c r="DQ170" s="482"/>
      <c r="DR170" s="482"/>
      <c r="DS170" s="482"/>
      <c r="DT170" s="482"/>
      <c r="DU170" s="482"/>
      <c r="DV170" s="482"/>
      <c r="DW170" s="482"/>
      <c r="DX170" s="482"/>
      <c r="DY170" s="482"/>
      <c r="DZ170" s="482"/>
      <c r="EA170" s="482"/>
      <c r="EB170" s="482"/>
      <c r="EC170" s="482"/>
      <c r="ED170" s="482"/>
      <c r="EE170" s="482"/>
      <c r="EF170" s="482"/>
      <c r="EG170" s="482"/>
      <c r="EH170" s="482"/>
      <c r="EI170" s="482"/>
      <c r="EJ170" s="482"/>
      <c r="EK170" s="482"/>
      <c r="EL170" s="482"/>
      <c r="EM170" s="482"/>
      <c r="EN170" s="482"/>
      <c r="EO170" s="482"/>
      <c r="EP170" s="482"/>
      <c r="EQ170" s="482"/>
      <c r="ER170" s="482"/>
      <c r="ES170" s="482"/>
      <c r="ET170" s="482"/>
      <c r="EU170" s="482"/>
      <c r="EV170" s="482"/>
      <c r="EW170" s="482"/>
      <c r="EX170" s="482"/>
      <c r="EY170" s="482"/>
      <c r="EZ170" s="482"/>
      <c r="FA170" s="482"/>
      <c r="FB170" s="482"/>
      <c r="FC170" s="482"/>
      <c r="FD170" s="482"/>
      <c r="FE170" s="482"/>
      <c r="FF170" s="482"/>
      <c r="FG170" s="482"/>
      <c r="FH170" s="482"/>
      <c r="FI170" s="482"/>
      <c r="FJ170" s="482"/>
      <c r="FK170" s="482"/>
      <c r="FL170" s="482"/>
      <c r="FM170" s="482"/>
      <c r="FN170" s="482"/>
      <c r="FO170" s="482"/>
      <c r="FP170" s="482"/>
      <c r="FQ170" s="482"/>
      <c r="FR170" s="482"/>
    </row>
    <row r="171" spans="1:174" s="536" customFormat="1" ht="18" customHeight="1" x14ac:dyDescent="0.2">
      <c r="A171" s="472"/>
      <c r="B171" s="818"/>
      <c r="C171" s="515" t="s">
        <v>376</v>
      </c>
      <c r="D171" s="517"/>
      <c r="E171" s="517" t="s">
        <v>66</v>
      </c>
      <c r="F171" s="518">
        <v>2</v>
      </c>
      <c r="G171" s="519">
        <f t="shared" si="28"/>
        <v>2.2000000000000002</v>
      </c>
      <c r="H171" s="520">
        <v>10</v>
      </c>
      <c r="I171" s="521">
        <f t="shared" si="29"/>
        <v>0</v>
      </c>
      <c r="J171" s="522">
        <f t="shared" si="30"/>
        <v>0</v>
      </c>
      <c r="K171" s="523">
        <f t="shared" si="31"/>
        <v>0</v>
      </c>
      <c r="L171" s="552"/>
      <c r="M171" s="99"/>
      <c r="N171" s="99"/>
      <c r="O171" s="482"/>
      <c r="P171" s="482"/>
      <c r="Q171" s="482"/>
      <c r="R171" s="482"/>
      <c r="S171" s="482"/>
      <c r="T171" s="482"/>
      <c r="U171" s="482"/>
      <c r="V171" s="482"/>
      <c r="W171" s="482"/>
      <c r="X171" s="482"/>
      <c r="Y171" s="482"/>
      <c r="Z171" s="482"/>
      <c r="AA171" s="482"/>
      <c r="AB171" s="482"/>
      <c r="AC171" s="482"/>
      <c r="AD171" s="482"/>
      <c r="AE171" s="482"/>
      <c r="AF171" s="482"/>
      <c r="AG171" s="482"/>
      <c r="AH171" s="482"/>
      <c r="AI171" s="482"/>
      <c r="AJ171" s="482"/>
      <c r="AK171" s="482"/>
      <c r="AL171" s="482"/>
      <c r="AM171" s="482"/>
      <c r="AN171" s="482"/>
      <c r="AO171" s="482"/>
      <c r="AP171" s="482"/>
      <c r="AQ171" s="482"/>
      <c r="AR171" s="482"/>
      <c r="AS171" s="482"/>
      <c r="AT171" s="482"/>
      <c r="AU171" s="482"/>
      <c r="AV171" s="482"/>
      <c r="AW171" s="482"/>
      <c r="AX171" s="482"/>
      <c r="AY171" s="482"/>
      <c r="AZ171" s="482"/>
      <c r="BA171" s="482"/>
      <c r="BB171" s="482"/>
      <c r="BC171" s="482"/>
      <c r="BD171" s="482"/>
      <c r="BE171" s="482"/>
      <c r="BF171" s="482"/>
      <c r="BG171" s="482"/>
      <c r="BH171" s="482"/>
      <c r="BI171" s="482"/>
      <c r="BJ171" s="482"/>
      <c r="BK171" s="482"/>
      <c r="BL171" s="482"/>
      <c r="BM171" s="482"/>
      <c r="BN171" s="482"/>
      <c r="BO171" s="482"/>
      <c r="BP171" s="482"/>
      <c r="BQ171" s="482"/>
      <c r="BR171" s="482"/>
      <c r="BS171" s="482"/>
      <c r="BT171" s="482"/>
      <c r="BU171" s="482"/>
      <c r="BV171" s="482"/>
      <c r="BW171" s="482"/>
      <c r="BX171" s="482"/>
      <c r="BY171" s="482"/>
      <c r="BZ171" s="482"/>
      <c r="CA171" s="482"/>
      <c r="CB171" s="482"/>
      <c r="CC171" s="482"/>
      <c r="CD171" s="482"/>
      <c r="CE171" s="482"/>
      <c r="CF171" s="482"/>
      <c r="CG171" s="482"/>
      <c r="CH171" s="482"/>
      <c r="CI171" s="482"/>
      <c r="CJ171" s="482"/>
      <c r="CK171" s="482"/>
      <c r="CL171" s="482"/>
      <c r="CM171" s="482"/>
      <c r="CN171" s="482"/>
      <c r="CO171" s="482"/>
      <c r="CP171" s="482"/>
      <c r="CQ171" s="482"/>
      <c r="CR171" s="482"/>
      <c r="CS171" s="482"/>
      <c r="CT171" s="482"/>
      <c r="CU171" s="482"/>
      <c r="CV171" s="482"/>
      <c r="CW171" s="482"/>
      <c r="CX171" s="482"/>
      <c r="CY171" s="482"/>
      <c r="CZ171" s="482"/>
      <c r="DA171" s="482"/>
      <c r="DB171" s="482"/>
      <c r="DC171" s="482"/>
      <c r="DD171" s="482"/>
      <c r="DE171" s="482"/>
      <c r="DF171" s="482"/>
      <c r="DG171" s="482"/>
      <c r="DH171" s="482"/>
      <c r="DI171" s="482"/>
      <c r="DJ171" s="482"/>
      <c r="DK171" s="482"/>
      <c r="DL171" s="482"/>
      <c r="DM171" s="482"/>
      <c r="DN171" s="482"/>
      <c r="DO171" s="482"/>
      <c r="DP171" s="482"/>
      <c r="DQ171" s="482"/>
      <c r="DR171" s="482"/>
      <c r="DS171" s="482"/>
      <c r="DT171" s="482"/>
      <c r="DU171" s="482"/>
      <c r="DV171" s="482"/>
      <c r="DW171" s="482"/>
      <c r="DX171" s="482"/>
      <c r="DY171" s="482"/>
      <c r="DZ171" s="482"/>
      <c r="EA171" s="482"/>
      <c r="EB171" s="482"/>
      <c r="EC171" s="482"/>
      <c r="ED171" s="482"/>
      <c r="EE171" s="482"/>
      <c r="EF171" s="482"/>
      <c r="EG171" s="482"/>
      <c r="EH171" s="482"/>
      <c r="EI171" s="482"/>
      <c r="EJ171" s="482"/>
      <c r="EK171" s="482"/>
      <c r="EL171" s="482"/>
      <c r="EM171" s="482"/>
      <c r="EN171" s="482"/>
      <c r="EO171" s="482"/>
      <c r="EP171" s="482"/>
      <c r="EQ171" s="482"/>
      <c r="ER171" s="482"/>
      <c r="ES171" s="482"/>
      <c r="ET171" s="482"/>
      <c r="EU171" s="482"/>
      <c r="EV171" s="482"/>
      <c r="EW171" s="482"/>
      <c r="EX171" s="482"/>
      <c r="EY171" s="482"/>
      <c r="EZ171" s="482"/>
      <c r="FA171" s="482"/>
      <c r="FB171" s="482"/>
      <c r="FC171" s="482"/>
      <c r="FD171" s="482"/>
      <c r="FE171" s="482"/>
      <c r="FF171" s="482"/>
      <c r="FG171" s="482"/>
      <c r="FH171" s="482"/>
      <c r="FI171" s="482"/>
      <c r="FJ171" s="482"/>
      <c r="FK171" s="482"/>
      <c r="FL171" s="482"/>
      <c r="FM171" s="482"/>
      <c r="FN171" s="482"/>
      <c r="FO171" s="482"/>
      <c r="FP171" s="482"/>
      <c r="FQ171" s="482"/>
      <c r="FR171" s="482"/>
    </row>
    <row r="172" spans="1:174" s="536" customFormat="1" ht="18" customHeight="1" x14ac:dyDescent="0.2">
      <c r="A172" s="472"/>
      <c r="B172" s="818"/>
      <c r="C172" s="526" t="s">
        <v>377</v>
      </c>
      <c r="D172" s="528"/>
      <c r="E172" s="528" t="s">
        <v>66</v>
      </c>
      <c r="F172" s="529">
        <v>3</v>
      </c>
      <c r="G172" s="530">
        <f t="shared" si="28"/>
        <v>3.3000000000000003</v>
      </c>
      <c r="H172" s="531">
        <v>10</v>
      </c>
      <c r="I172" s="532">
        <f t="shared" si="29"/>
        <v>0</v>
      </c>
      <c r="J172" s="533">
        <f t="shared" si="30"/>
        <v>0</v>
      </c>
      <c r="K172" s="534">
        <f t="shared" si="31"/>
        <v>0</v>
      </c>
      <c r="L172" s="551"/>
      <c r="M172" s="99"/>
      <c r="N172" s="99"/>
      <c r="O172" s="482"/>
      <c r="P172" s="482"/>
      <c r="Q172" s="482"/>
      <c r="R172" s="482"/>
      <c r="S172" s="482"/>
      <c r="T172" s="482"/>
      <c r="U172" s="482"/>
      <c r="V172" s="482"/>
      <c r="W172" s="482"/>
      <c r="X172" s="482"/>
      <c r="Y172" s="482"/>
      <c r="Z172" s="482"/>
      <c r="AA172" s="482"/>
      <c r="AB172" s="482"/>
      <c r="AC172" s="482"/>
      <c r="AD172" s="482"/>
      <c r="AE172" s="482"/>
      <c r="AF172" s="482"/>
      <c r="AG172" s="482"/>
      <c r="AH172" s="482"/>
      <c r="AI172" s="482"/>
      <c r="AJ172" s="482"/>
      <c r="AK172" s="482"/>
      <c r="AL172" s="482"/>
      <c r="AM172" s="482"/>
      <c r="AN172" s="482"/>
      <c r="AO172" s="482"/>
      <c r="AP172" s="482"/>
      <c r="AQ172" s="482"/>
      <c r="AR172" s="482"/>
      <c r="AS172" s="482"/>
      <c r="AT172" s="482"/>
      <c r="AU172" s="482"/>
      <c r="AV172" s="482"/>
      <c r="AW172" s="482"/>
      <c r="AX172" s="482"/>
      <c r="AY172" s="482"/>
      <c r="AZ172" s="482"/>
      <c r="BA172" s="482"/>
      <c r="BB172" s="482"/>
      <c r="BC172" s="482"/>
      <c r="BD172" s="482"/>
      <c r="BE172" s="482"/>
      <c r="BF172" s="482"/>
      <c r="BG172" s="482"/>
      <c r="BH172" s="482"/>
      <c r="BI172" s="482"/>
      <c r="BJ172" s="482"/>
      <c r="BK172" s="482"/>
      <c r="BL172" s="482"/>
      <c r="BM172" s="482"/>
      <c r="BN172" s="482"/>
      <c r="BO172" s="482"/>
      <c r="BP172" s="482"/>
      <c r="BQ172" s="482"/>
      <c r="BR172" s="482"/>
      <c r="BS172" s="482"/>
      <c r="BT172" s="482"/>
      <c r="BU172" s="482"/>
      <c r="BV172" s="482"/>
      <c r="BW172" s="482"/>
      <c r="BX172" s="482"/>
      <c r="BY172" s="482"/>
      <c r="BZ172" s="482"/>
      <c r="CA172" s="482"/>
      <c r="CB172" s="482"/>
      <c r="CC172" s="482"/>
      <c r="CD172" s="482"/>
      <c r="CE172" s="482"/>
      <c r="CF172" s="482"/>
      <c r="CG172" s="482"/>
      <c r="CH172" s="482"/>
      <c r="CI172" s="482"/>
      <c r="CJ172" s="482"/>
      <c r="CK172" s="482"/>
      <c r="CL172" s="482"/>
      <c r="CM172" s="482"/>
      <c r="CN172" s="482"/>
      <c r="CO172" s="482"/>
      <c r="CP172" s="482"/>
      <c r="CQ172" s="482"/>
      <c r="CR172" s="482"/>
      <c r="CS172" s="482"/>
      <c r="CT172" s="482"/>
      <c r="CU172" s="482"/>
      <c r="CV172" s="482"/>
      <c r="CW172" s="482"/>
      <c r="CX172" s="482"/>
      <c r="CY172" s="482"/>
      <c r="CZ172" s="482"/>
      <c r="DA172" s="482"/>
      <c r="DB172" s="482"/>
      <c r="DC172" s="482"/>
      <c r="DD172" s="482"/>
      <c r="DE172" s="482"/>
      <c r="DF172" s="482"/>
      <c r="DG172" s="482"/>
      <c r="DH172" s="482"/>
      <c r="DI172" s="482"/>
      <c r="DJ172" s="482"/>
      <c r="DK172" s="482"/>
      <c r="DL172" s="482"/>
      <c r="DM172" s="482"/>
      <c r="DN172" s="482"/>
      <c r="DO172" s="482"/>
      <c r="DP172" s="482"/>
      <c r="DQ172" s="482"/>
      <c r="DR172" s="482"/>
      <c r="DS172" s="482"/>
      <c r="DT172" s="482"/>
      <c r="DU172" s="482"/>
      <c r="DV172" s="482"/>
      <c r="DW172" s="482"/>
      <c r="DX172" s="482"/>
      <c r="DY172" s="482"/>
      <c r="DZ172" s="482"/>
      <c r="EA172" s="482"/>
      <c r="EB172" s="482"/>
      <c r="EC172" s="482"/>
      <c r="ED172" s="482"/>
      <c r="EE172" s="482"/>
      <c r="EF172" s="482"/>
      <c r="EG172" s="482"/>
      <c r="EH172" s="482"/>
      <c r="EI172" s="482"/>
      <c r="EJ172" s="482"/>
      <c r="EK172" s="482"/>
      <c r="EL172" s="482"/>
      <c r="EM172" s="482"/>
      <c r="EN172" s="482"/>
      <c r="EO172" s="482"/>
      <c r="EP172" s="482"/>
      <c r="EQ172" s="482"/>
      <c r="ER172" s="482"/>
      <c r="ES172" s="482"/>
      <c r="ET172" s="482"/>
      <c r="EU172" s="482"/>
      <c r="EV172" s="482"/>
      <c r="EW172" s="482"/>
      <c r="EX172" s="482"/>
      <c r="EY172" s="482"/>
      <c r="EZ172" s="482"/>
      <c r="FA172" s="482"/>
      <c r="FB172" s="482"/>
      <c r="FC172" s="482"/>
      <c r="FD172" s="482"/>
      <c r="FE172" s="482"/>
      <c r="FF172" s="482"/>
      <c r="FG172" s="482"/>
      <c r="FH172" s="482"/>
      <c r="FI172" s="482"/>
      <c r="FJ172" s="482"/>
      <c r="FK172" s="482"/>
      <c r="FL172" s="482"/>
      <c r="FM172" s="482"/>
      <c r="FN172" s="482"/>
      <c r="FO172" s="482"/>
      <c r="FP172" s="482"/>
      <c r="FQ172" s="482"/>
      <c r="FR172" s="482"/>
    </row>
    <row r="173" spans="1:174" s="536" customFormat="1" ht="18" customHeight="1" x14ac:dyDescent="0.2">
      <c r="A173" s="472"/>
      <c r="B173" s="818"/>
      <c r="C173" s="515"/>
      <c r="D173" s="517"/>
      <c r="E173" s="517"/>
      <c r="F173" s="518"/>
      <c r="G173" s="519">
        <f t="shared" si="28"/>
        <v>0</v>
      </c>
      <c r="H173" s="520">
        <v>10</v>
      </c>
      <c r="I173" s="521">
        <f t="shared" si="29"/>
        <v>0</v>
      </c>
      <c r="J173" s="522">
        <f t="shared" si="30"/>
        <v>0</v>
      </c>
      <c r="K173" s="523">
        <f t="shared" si="31"/>
        <v>0</v>
      </c>
      <c r="L173" s="524"/>
      <c r="M173" s="99"/>
      <c r="N173" s="99"/>
      <c r="O173" s="482"/>
      <c r="P173" s="482"/>
      <c r="Q173" s="482"/>
      <c r="R173" s="482"/>
      <c r="S173" s="482"/>
      <c r="T173" s="482"/>
      <c r="U173" s="482"/>
      <c r="V173" s="482"/>
      <c r="W173" s="482"/>
      <c r="X173" s="482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  <c r="BB173" s="482"/>
      <c r="BC173" s="482"/>
      <c r="BD173" s="482"/>
      <c r="BE173" s="482"/>
      <c r="BF173" s="482"/>
      <c r="BG173" s="482"/>
      <c r="BH173" s="482"/>
      <c r="BI173" s="482"/>
      <c r="BJ173" s="482"/>
      <c r="BK173" s="482"/>
      <c r="BL173" s="482"/>
      <c r="BM173" s="482"/>
      <c r="BN173" s="482"/>
      <c r="BO173" s="482"/>
      <c r="BP173" s="482"/>
      <c r="BQ173" s="482"/>
      <c r="BR173" s="482"/>
      <c r="BS173" s="482"/>
      <c r="BT173" s="482"/>
      <c r="BU173" s="482"/>
      <c r="BV173" s="482"/>
      <c r="BW173" s="482"/>
      <c r="BX173" s="482"/>
      <c r="BY173" s="482"/>
      <c r="BZ173" s="482"/>
      <c r="CA173" s="482"/>
      <c r="CB173" s="482"/>
      <c r="CC173" s="482"/>
      <c r="CD173" s="482"/>
      <c r="CE173" s="482"/>
      <c r="CF173" s="482"/>
      <c r="CG173" s="482"/>
      <c r="CH173" s="482"/>
      <c r="CI173" s="482"/>
      <c r="CJ173" s="482"/>
      <c r="CK173" s="482"/>
      <c r="CL173" s="482"/>
      <c r="CM173" s="482"/>
      <c r="CN173" s="482"/>
      <c r="CO173" s="482"/>
      <c r="CP173" s="482"/>
      <c r="CQ173" s="482"/>
      <c r="CR173" s="482"/>
      <c r="CS173" s="482"/>
      <c r="CT173" s="482"/>
      <c r="CU173" s="482"/>
      <c r="CV173" s="482"/>
      <c r="CW173" s="482"/>
      <c r="CX173" s="482"/>
      <c r="CY173" s="482"/>
      <c r="CZ173" s="482"/>
      <c r="DA173" s="482"/>
      <c r="DB173" s="482"/>
      <c r="DC173" s="482"/>
      <c r="DD173" s="482"/>
      <c r="DE173" s="482"/>
      <c r="DF173" s="482"/>
      <c r="DG173" s="482"/>
      <c r="DH173" s="482"/>
      <c r="DI173" s="482"/>
      <c r="DJ173" s="482"/>
      <c r="DK173" s="482"/>
      <c r="DL173" s="482"/>
      <c r="DM173" s="482"/>
      <c r="DN173" s="482"/>
      <c r="DO173" s="482"/>
      <c r="DP173" s="482"/>
      <c r="DQ173" s="482"/>
      <c r="DR173" s="482"/>
      <c r="DS173" s="482"/>
      <c r="DT173" s="482"/>
      <c r="DU173" s="482"/>
      <c r="DV173" s="482"/>
      <c r="DW173" s="482"/>
      <c r="DX173" s="482"/>
      <c r="DY173" s="482"/>
      <c r="DZ173" s="482"/>
      <c r="EA173" s="482"/>
      <c r="EB173" s="482"/>
      <c r="EC173" s="482"/>
      <c r="ED173" s="482"/>
      <c r="EE173" s="482"/>
      <c r="EF173" s="482"/>
      <c r="EG173" s="482"/>
      <c r="EH173" s="482"/>
      <c r="EI173" s="482"/>
      <c r="EJ173" s="482"/>
      <c r="EK173" s="482"/>
      <c r="EL173" s="482"/>
      <c r="EM173" s="482"/>
      <c r="EN173" s="482"/>
      <c r="EO173" s="482"/>
      <c r="EP173" s="482"/>
      <c r="EQ173" s="482"/>
      <c r="ER173" s="482"/>
      <c r="ES173" s="482"/>
      <c r="ET173" s="482"/>
      <c r="EU173" s="482"/>
      <c r="EV173" s="482"/>
      <c r="EW173" s="482"/>
      <c r="EX173" s="482"/>
      <c r="EY173" s="482"/>
      <c r="EZ173" s="482"/>
      <c r="FA173" s="482"/>
      <c r="FB173" s="482"/>
      <c r="FC173" s="482"/>
      <c r="FD173" s="482"/>
      <c r="FE173" s="482"/>
      <c r="FF173" s="482"/>
      <c r="FG173" s="482"/>
      <c r="FH173" s="482"/>
      <c r="FI173" s="482"/>
      <c r="FJ173" s="482"/>
      <c r="FK173" s="482"/>
      <c r="FL173" s="482"/>
      <c r="FM173" s="482"/>
      <c r="FN173" s="482"/>
      <c r="FO173" s="482"/>
      <c r="FP173" s="482"/>
      <c r="FQ173" s="482"/>
      <c r="FR173" s="482"/>
    </row>
    <row r="174" spans="1:174" s="536" customFormat="1" ht="18" customHeight="1" x14ac:dyDescent="0.2">
      <c r="A174" s="472"/>
      <c r="B174" s="818"/>
      <c r="C174" s="528"/>
      <c r="D174" s="527"/>
      <c r="E174" s="528"/>
      <c r="F174" s="529"/>
      <c r="G174" s="530">
        <f t="shared" si="28"/>
        <v>0</v>
      </c>
      <c r="H174" s="531">
        <v>10</v>
      </c>
      <c r="I174" s="532">
        <f t="shared" si="29"/>
        <v>0</v>
      </c>
      <c r="J174" s="533">
        <f t="shared" si="30"/>
        <v>0</v>
      </c>
      <c r="K174" s="534">
        <f t="shared" si="31"/>
        <v>0</v>
      </c>
      <c r="L174" s="535"/>
      <c r="M174" s="99"/>
      <c r="N174" s="99"/>
      <c r="O174" s="482"/>
      <c r="P174" s="482"/>
      <c r="Q174" s="482"/>
      <c r="R174" s="482"/>
      <c r="S174" s="482"/>
      <c r="T174" s="482"/>
      <c r="U174" s="482"/>
      <c r="V174" s="482"/>
      <c r="W174" s="482"/>
      <c r="X174" s="482"/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  <c r="BB174" s="482"/>
      <c r="BC174" s="482"/>
      <c r="BD174" s="482"/>
      <c r="BE174" s="482"/>
      <c r="BF174" s="482"/>
      <c r="BG174" s="482"/>
      <c r="BH174" s="482"/>
      <c r="BI174" s="482"/>
      <c r="BJ174" s="482"/>
      <c r="BK174" s="482"/>
      <c r="BL174" s="482"/>
      <c r="BM174" s="482"/>
      <c r="BN174" s="482"/>
      <c r="BO174" s="482"/>
      <c r="BP174" s="482"/>
      <c r="BQ174" s="482"/>
      <c r="BR174" s="482"/>
      <c r="BS174" s="482"/>
      <c r="BT174" s="482"/>
      <c r="BU174" s="482"/>
      <c r="BV174" s="482"/>
      <c r="BW174" s="482"/>
      <c r="BX174" s="482"/>
      <c r="BY174" s="482"/>
      <c r="BZ174" s="482"/>
      <c r="CA174" s="482"/>
      <c r="CB174" s="482"/>
      <c r="CC174" s="482"/>
      <c r="CD174" s="482"/>
      <c r="CE174" s="482"/>
      <c r="CF174" s="482"/>
      <c r="CG174" s="482"/>
      <c r="CH174" s="482"/>
      <c r="CI174" s="482"/>
      <c r="CJ174" s="482"/>
      <c r="CK174" s="482"/>
      <c r="CL174" s="482"/>
      <c r="CM174" s="482"/>
      <c r="CN174" s="482"/>
      <c r="CO174" s="482"/>
      <c r="CP174" s="482"/>
      <c r="CQ174" s="482"/>
      <c r="CR174" s="482"/>
      <c r="CS174" s="482"/>
      <c r="CT174" s="482"/>
      <c r="CU174" s="482"/>
      <c r="CV174" s="482"/>
      <c r="CW174" s="482"/>
      <c r="CX174" s="482"/>
      <c r="CY174" s="482"/>
      <c r="CZ174" s="482"/>
      <c r="DA174" s="482"/>
      <c r="DB174" s="482"/>
      <c r="DC174" s="482"/>
      <c r="DD174" s="482"/>
      <c r="DE174" s="482"/>
      <c r="DF174" s="482"/>
      <c r="DG174" s="482"/>
      <c r="DH174" s="482"/>
      <c r="DI174" s="482"/>
      <c r="DJ174" s="482"/>
      <c r="DK174" s="482"/>
      <c r="DL174" s="482"/>
      <c r="DM174" s="482"/>
      <c r="DN174" s="482"/>
      <c r="DO174" s="482"/>
      <c r="DP174" s="482"/>
      <c r="DQ174" s="482"/>
      <c r="DR174" s="482"/>
      <c r="DS174" s="482"/>
      <c r="DT174" s="482"/>
      <c r="DU174" s="482"/>
      <c r="DV174" s="482"/>
      <c r="DW174" s="482"/>
      <c r="DX174" s="482"/>
      <c r="DY174" s="482"/>
      <c r="DZ174" s="482"/>
      <c r="EA174" s="482"/>
      <c r="EB174" s="482"/>
      <c r="EC174" s="482"/>
      <c r="ED174" s="482"/>
      <c r="EE174" s="482"/>
      <c r="EF174" s="482"/>
      <c r="EG174" s="482"/>
      <c r="EH174" s="482"/>
      <c r="EI174" s="482"/>
      <c r="EJ174" s="482"/>
      <c r="EK174" s="482"/>
      <c r="EL174" s="482"/>
      <c r="EM174" s="482"/>
      <c r="EN174" s="482"/>
      <c r="EO174" s="482"/>
      <c r="EP174" s="482"/>
      <c r="EQ174" s="482"/>
      <c r="ER174" s="482"/>
      <c r="ES174" s="482"/>
      <c r="ET174" s="482"/>
      <c r="EU174" s="482"/>
      <c r="EV174" s="482"/>
      <c r="EW174" s="482"/>
      <c r="EX174" s="482"/>
      <c r="EY174" s="482"/>
      <c r="EZ174" s="482"/>
      <c r="FA174" s="482"/>
      <c r="FB174" s="482"/>
      <c r="FC174" s="482"/>
      <c r="FD174" s="482"/>
      <c r="FE174" s="482"/>
      <c r="FF174" s="482"/>
      <c r="FG174" s="482"/>
      <c r="FH174" s="482"/>
      <c r="FI174" s="482"/>
      <c r="FJ174" s="482"/>
      <c r="FK174" s="482"/>
      <c r="FL174" s="482"/>
      <c r="FM174" s="482"/>
      <c r="FN174" s="482"/>
      <c r="FO174" s="482"/>
      <c r="FP174" s="482"/>
      <c r="FQ174" s="482"/>
      <c r="FR174" s="482"/>
    </row>
    <row r="175" spans="1:174" s="536" customFormat="1" ht="18" customHeight="1" x14ac:dyDescent="0.2">
      <c r="A175" s="472"/>
      <c r="B175" s="818"/>
      <c r="C175" s="517"/>
      <c r="D175" s="516"/>
      <c r="E175" s="517"/>
      <c r="F175" s="518"/>
      <c r="G175" s="519">
        <f t="shared" si="28"/>
        <v>0</v>
      </c>
      <c r="H175" s="520">
        <v>10</v>
      </c>
      <c r="I175" s="521">
        <f t="shared" si="29"/>
        <v>0</v>
      </c>
      <c r="J175" s="522">
        <f t="shared" si="30"/>
        <v>0</v>
      </c>
      <c r="K175" s="523">
        <f t="shared" si="31"/>
        <v>0</v>
      </c>
      <c r="L175" s="524"/>
      <c r="M175" s="99"/>
      <c r="N175" s="99"/>
      <c r="O175" s="482"/>
      <c r="P175" s="482"/>
      <c r="Q175" s="482"/>
      <c r="R175" s="482"/>
      <c r="S175" s="482"/>
      <c r="T175" s="482"/>
      <c r="U175" s="482"/>
      <c r="V175" s="482"/>
      <c r="W175" s="482"/>
      <c r="X175" s="482"/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  <c r="BB175" s="482"/>
      <c r="BC175" s="482"/>
      <c r="BD175" s="482"/>
      <c r="BE175" s="482"/>
      <c r="BF175" s="482"/>
      <c r="BG175" s="482"/>
      <c r="BH175" s="482"/>
      <c r="BI175" s="482"/>
      <c r="BJ175" s="482"/>
      <c r="BK175" s="482"/>
      <c r="BL175" s="482"/>
      <c r="BM175" s="482"/>
      <c r="BN175" s="482"/>
      <c r="BO175" s="482"/>
      <c r="BP175" s="482"/>
      <c r="BQ175" s="482"/>
      <c r="BR175" s="482"/>
      <c r="BS175" s="482"/>
      <c r="BT175" s="482"/>
      <c r="BU175" s="482"/>
      <c r="BV175" s="482"/>
      <c r="BW175" s="482"/>
      <c r="BX175" s="482"/>
      <c r="BY175" s="482"/>
      <c r="BZ175" s="482"/>
      <c r="CA175" s="482"/>
      <c r="CB175" s="482"/>
      <c r="CC175" s="482"/>
      <c r="CD175" s="482"/>
      <c r="CE175" s="482"/>
      <c r="CF175" s="482"/>
      <c r="CG175" s="482"/>
      <c r="CH175" s="482"/>
      <c r="CI175" s="482"/>
      <c r="CJ175" s="482"/>
      <c r="CK175" s="482"/>
      <c r="CL175" s="482"/>
      <c r="CM175" s="482"/>
      <c r="CN175" s="482"/>
      <c r="CO175" s="482"/>
      <c r="CP175" s="482"/>
      <c r="CQ175" s="482"/>
      <c r="CR175" s="482"/>
      <c r="CS175" s="482"/>
      <c r="CT175" s="482"/>
      <c r="CU175" s="482"/>
      <c r="CV175" s="482"/>
      <c r="CW175" s="482"/>
      <c r="CX175" s="482"/>
      <c r="CY175" s="482"/>
      <c r="CZ175" s="482"/>
      <c r="DA175" s="482"/>
      <c r="DB175" s="482"/>
      <c r="DC175" s="482"/>
      <c r="DD175" s="482"/>
      <c r="DE175" s="482"/>
      <c r="DF175" s="482"/>
      <c r="DG175" s="482"/>
      <c r="DH175" s="482"/>
      <c r="DI175" s="482"/>
      <c r="DJ175" s="482"/>
      <c r="DK175" s="482"/>
      <c r="DL175" s="482"/>
      <c r="DM175" s="482"/>
      <c r="DN175" s="482"/>
      <c r="DO175" s="482"/>
      <c r="DP175" s="482"/>
      <c r="DQ175" s="482"/>
      <c r="DR175" s="482"/>
      <c r="DS175" s="482"/>
      <c r="DT175" s="482"/>
      <c r="DU175" s="482"/>
      <c r="DV175" s="482"/>
      <c r="DW175" s="482"/>
      <c r="DX175" s="482"/>
      <c r="DY175" s="482"/>
      <c r="DZ175" s="482"/>
      <c r="EA175" s="482"/>
      <c r="EB175" s="482"/>
      <c r="EC175" s="482"/>
      <c r="ED175" s="482"/>
      <c r="EE175" s="482"/>
      <c r="EF175" s="482"/>
      <c r="EG175" s="482"/>
      <c r="EH175" s="482"/>
      <c r="EI175" s="482"/>
      <c r="EJ175" s="482"/>
      <c r="EK175" s="482"/>
      <c r="EL175" s="482"/>
      <c r="EM175" s="482"/>
      <c r="EN175" s="482"/>
      <c r="EO175" s="482"/>
      <c r="EP175" s="482"/>
      <c r="EQ175" s="482"/>
      <c r="ER175" s="482"/>
      <c r="ES175" s="482"/>
      <c r="ET175" s="482"/>
      <c r="EU175" s="482"/>
      <c r="EV175" s="482"/>
      <c r="EW175" s="482"/>
      <c r="EX175" s="482"/>
      <c r="EY175" s="482"/>
      <c r="EZ175" s="482"/>
      <c r="FA175" s="482"/>
      <c r="FB175" s="482"/>
      <c r="FC175" s="482"/>
      <c r="FD175" s="482"/>
      <c r="FE175" s="482"/>
      <c r="FF175" s="482"/>
      <c r="FG175" s="482"/>
      <c r="FH175" s="482"/>
      <c r="FI175" s="482"/>
      <c r="FJ175" s="482"/>
      <c r="FK175" s="482"/>
      <c r="FL175" s="482"/>
      <c r="FM175" s="482"/>
      <c r="FN175" s="482"/>
      <c r="FO175" s="482"/>
      <c r="FP175" s="482"/>
      <c r="FQ175" s="482"/>
      <c r="FR175" s="482"/>
    </row>
    <row r="176" spans="1:174" s="536" customFormat="1" ht="18" customHeight="1" x14ac:dyDescent="0.2">
      <c r="A176" s="472"/>
      <c r="B176" s="818"/>
      <c r="C176" s="528"/>
      <c r="D176" s="527"/>
      <c r="E176" s="528"/>
      <c r="F176" s="529"/>
      <c r="G176" s="530">
        <f t="shared" si="28"/>
        <v>0</v>
      </c>
      <c r="H176" s="531">
        <v>10</v>
      </c>
      <c r="I176" s="532">
        <f t="shared" si="29"/>
        <v>0</v>
      </c>
      <c r="J176" s="533">
        <f t="shared" si="30"/>
        <v>0</v>
      </c>
      <c r="K176" s="534">
        <f t="shared" si="31"/>
        <v>0</v>
      </c>
      <c r="L176" s="535"/>
      <c r="M176" s="99"/>
      <c r="N176" s="99"/>
      <c r="O176" s="482"/>
      <c r="P176" s="482"/>
      <c r="Q176" s="482"/>
      <c r="R176" s="482"/>
      <c r="S176" s="482"/>
      <c r="T176" s="482"/>
      <c r="U176" s="482"/>
      <c r="V176" s="482"/>
      <c r="W176" s="482"/>
      <c r="X176" s="482"/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  <c r="BB176" s="482"/>
      <c r="BC176" s="482"/>
      <c r="BD176" s="482"/>
      <c r="BE176" s="482"/>
      <c r="BF176" s="482"/>
      <c r="BG176" s="482"/>
      <c r="BH176" s="482"/>
      <c r="BI176" s="482"/>
      <c r="BJ176" s="482"/>
      <c r="BK176" s="482"/>
      <c r="BL176" s="482"/>
      <c r="BM176" s="482"/>
      <c r="BN176" s="482"/>
      <c r="BO176" s="482"/>
      <c r="BP176" s="482"/>
      <c r="BQ176" s="482"/>
      <c r="BR176" s="482"/>
      <c r="BS176" s="482"/>
      <c r="BT176" s="482"/>
      <c r="BU176" s="482"/>
      <c r="BV176" s="482"/>
      <c r="BW176" s="482"/>
      <c r="BX176" s="482"/>
      <c r="BY176" s="482"/>
      <c r="BZ176" s="482"/>
      <c r="CA176" s="482"/>
      <c r="CB176" s="482"/>
      <c r="CC176" s="482"/>
      <c r="CD176" s="482"/>
      <c r="CE176" s="482"/>
      <c r="CF176" s="482"/>
      <c r="CG176" s="482"/>
      <c r="CH176" s="482"/>
      <c r="CI176" s="482"/>
      <c r="CJ176" s="482"/>
      <c r="CK176" s="482"/>
      <c r="CL176" s="482"/>
      <c r="CM176" s="482"/>
      <c r="CN176" s="482"/>
      <c r="CO176" s="482"/>
      <c r="CP176" s="482"/>
      <c r="CQ176" s="482"/>
      <c r="CR176" s="482"/>
      <c r="CS176" s="482"/>
      <c r="CT176" s="482"/>
      <c r="CU176" s="482"/>
      <c r="CV176" s="482"/>
      <c r="CW176" s="482"/>
      <c r="CX176" s="482"/>
      <c r="CY176" s="482"/>
      <c r="CZ176" s="482"/>
      <c r="DA176" s="482"/>
      <c r="DB176" s="482"/>
      <c r="DC176" s="482"/>
      <c r="DD176" s="482"/>
      <c r="DE176" s="482"/>
      <c r="DF176" s="482"/>
      <c r="DG176" s="482"/>
      <c r="DH176" s="482"/>
      <c r="DI176" s="482"/>
      <c r="DJ176" s="482"/>
      <c r="DK176" s="482"/>
      <c r="DL176" s="482"/>
      <c r="DM176" s="482"/>
      <c r="DN176" s="482"/>
      <c r="DO176" s="482"/>
      <c r="DP176" s="482"/>
      <c r="DQ176" s="482"/>
      <c r="DR176" s="482"/>
      <c r="DS176" s="482"/>
      <c r="DT176" s="482"/>
      <c r="DU176" s="482"/>
      <c r="DV176" s="482"/>
      <c r="DW176" s="482"/>
      <c r="DX176" s="482"/>
      <c r="DY176" s="482"/>
      <c r="DZ176" s="482"/>
      <c r="EA176" s="482"/>
      <c r="EB176" s="482"/>
      <c r="EC176" s="482"/>
      <c r="ED176" s="482"/>
      <c r="EE176" s="482"/>
      <c r="EF176" s="482"/>
      <c r="EG176" s="482"/>
      <c r="EH176" s="482"/>
      <c r="EI176" s="482"/>
      <c r="EJ176" s="482"/>
      <c r="EK176" s="482"/>
      <c r="EL176" s="482"/>
      <c r="EM176" s="482"/>
      <c r="EN176" s="482"/>
      <c r="EO176" s="482"/>
      <c r="EP176" s="482"/>
      <c r="EQ176" s="482"/>
      <c r="ER176" s="482"/>
      <c r="ES176" s="482"/>
      <c r="ET176" s="482"/>
      <c r="EU176" s="482"/>
      <c r="EV176" s="482"/>
      <c r="EW176" s="482"/>
      <c r="EX176" s="482"/>
      <c r="EY176" s="482"/>
      <c r="EZ176" s="482"/>
      <c r="FA176" s="482"/>
      <c r="FB176" s="482"/>
      <c r="FC176" s="482"/>
      <c r="FD176" s="482"/>
      <c r="FE176" s="482"/>
      <c r="FF176" s="482"/>
      <c r="FG176" s="482"/>
      <c r="FH176" s="482"/>
      <c r="FI176" s="482"/>
      <c r="FJ176" s="482"/>
      <c r="FK176" s="482"/>
      <c r="FL176" s="482"/>
      <c r="FM176" s="482"/>
      <c r="FN176" s="482"/>
      <c r="FO176" s="482"/>
      <c r="FP176" s="482"/>
      <c r="FQ176" s="482"/>
      <c r="FR176" s="482"/>
    </row>
    <row r="177" spans="1:174" s="536" customFormat="1" ht="18" customHeight="1" x14ac:dyDescent="0.2">
      <c r="A177" s="472"/>
      <c r="B177" s="818"/>
      <c r="C177" s="517"/>
      <c r="D177" s="516"/>
      <c r="E177" s="517"/>
      <c r="F177" s="518"/>
      <c r="G177" s="519">
        <f t="shared" si="28"/>
        <v>0</v>
      </c>
      <c r="H177" s="520">
        <v>10</v>
      </c>
      <c r="I177" s="521">
        <f t="shared" si="29"/>
        <v>0</v>
      </c>
      <c r="J177" s="522">
        <f t="shared" si="30"/>
        <v>0</v>
      </c>
      <c r="K177" s="523">
        <f t="shared" si="31"/>
        <v>0</v>
      </c>
      <c r="L177" s="524"/>
      <c r="M177" s="99"/>
      <c r="N177" s="99"/>
      <c r="O177" s="482"/>
      <c r="P177" s="482"/>
      <c r="Q177" s="482"/>
      <c r="R177" s="482"/>
      <c r="S177" s="482"/>
      <c r="T177" s="482"/>
      <c r="U177" s="482"/>
      <c r="V177" s="482"/>
      <c r="W177" s="482"/>
      <c r="X177" s="482"/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482"/>
      <c r="BD177" s="482"/>
      <c r="BE177" s="482"/>
      <c r="BF177" s="482"/>
      <c r="BG177" s="482"/>
      <c r="BH177" s="482"/>
      <c r="BI177" s="482"/>
      <c r="BJ177" s="482"/>
      <c r="BK177" s="482"/>
      <c r="BL177" s="482"/>
      <c r="BM177" s="482"/>
      <c r="BN177" s="482"/>
      <c r="BO177" s="482"/>
      <c r="BP177" s="482"/>
      <c r="BQ177" s="482"/>
      <c r="BR177" s="482"/>
      <c r="BS177" s="482"/>
      <c r="BT177" s="482"/>
      <c r="BU177" s="482"/>
      <c r="BV177" s="482"/>
      <c r="BW177" s="482"/>
      <c r="BX177" s="482"/>
      <c r="BY177" s="482"/>
      <c r="BZ177" s="482"/>
      <c r="CA177" s="482"/>
      <c r="CB177" s="482"/>
      <c r="CC177" s="482"/>
      <c r="CD177" s="482"/>
      <c r="CE177" s="482"/>
      <c r="CF177" s="482"/>
      <c r="CG177" s="482"/>
      <c r="CH177" s="482"/>
      <c r="CI177" s="482"/>
      <c r="CJ177" s="482"/>
      <c r="CK177" s="482"/>
      <c r="CL177" s="482"/>
      <c r="CM177" s="482"/>
      <c r="CN177" s="482"/>
      <c r="CO177" s="482"/>
      <c r="CP177" s="482"/>
      <c r="CQ177" s="482"/>
      <c r="CR177" s="482"/>
      <c r="CS177" s="482"/>
      <c r="CT177" s="482"/>
      <c r="CU177" s="482"/>
      <c r="CV177" s="482"/>
      <c r="CW177" s="482"/>
      <c r="CX177" s="482"/>
      <c r="CY177" s="482"/>
      <c r="CZ177" s="482"/>
      <c r="DA177" s="482"/>
      <c r="DB177" s="482"/>
      <c r="DC177" s="482"/>
      <c r="DD177" s="482"/>
      <c r="DE177" s="482"/>
      <c r="DF177" s="482"/>
      <c r="DG177" s="482"/>
      <c r="DH177" s="482"/>
      <c r="DI177" s="482"/>
      <c r="DJ177" s="482"/>
      <c r="DK177" s="482"/>
      <c r="DL177" s="482"/>
      <c r="DM177" s="482"/>
      <c r="DN177" s="482"/>
      <c r="DO177" s="482"/>
      <c r="DP177" s="482"/>
      <c r="DQ177" s="482"/>
      <c r="DR177" s="482"/>
      <c r="DS177" s="482"/>
      <c r="DT177" s="482"/>
      <c r="DU177" s="482"/>
      <c r="DV177" s="482"/>
      <c r="DW177" s="482"/>
      <c r="DX177" s="482"/>
      <c r="DY177" s="482"/>
      <c r="DZ177" s="482"/>
      <c r="EA177" s="482"/>
      <c r="EB177" s="482"/>
      <c r="EC177" s="482"/>
      <c r="ED177" s="482"/>
      <c r="EE177" s="482"/>
      <c r="EF177" s="482"/>
      <c r="EG177" s="482"/>
      <c r="EH177" s="482"/>
      <c r="EI177" s="482"/>
      <c r="EJ177" s="482"/>
      <c r="EK177" s="482"/>
      <c r="EL177" s="482"/>
      <c r="EM177" s="482"/>
      <c r="EN177" s="482"/>
      <c r="EO177" s="482"/>
      <c r="EP177" s="482"/>
      <c r="EQ177" s="482"/>
      <c r="ER177" s="482"/>
      <c r="ES177" s="482"/>
      <c r="ET177" s="482"/>
      <c r="EU177" s="482"/>
      <c r="EV177" s="482"/>
      <c r="EW177" s="482"/>
      <c r="EX177" s="482"/>
      <c r="EY177" s="482"/>
      <c r="EZ177" s="482"/>
      <c r="FA177" s="482"/>
      <c r="FB177" s="482"/>
      <c r="FC177" s="482"/>
      <c r="FD177" s="482"/>
      <c r="FE177" s="482"/>
      <c r="FF177" s="482"/>
      <c r="FG177" s="482"/>
      <c r="FH177" s="482"/>
      <c r="FI177" s="482"/>
      <c r="FJ177" s="482"/>
      <c r="FK177" s="482"/>
      <c r="FL177" s="482"/>
      <c r="FM177" s="482"/>
      <c r="FN177" s="482"/>
      <c r="FO177" s="482"/>
      <c r="FP177" s="482"/>
      <c r="FQ177" s="482"/>
      <c r="FR177" s="482"/>
    </row>
    <row r="178" spans="1:174" s="536" customFormat="1" ht="18" customHeight="1" x14ac:dyDescent="0.2">
      <c r="A178" s="472"/>
      <c r="B178" s="818"/>
      <c r="C178" s="528"/>
      <c r="D178" s="527"/>
      <c r="E178" s="528"/>
      <c r="F178" s="529"/>
      <c r="G178" s="530">
        <f t="shared" si="28"/>
        <v>0</v>
      </c>
      <c r="H178" s="531">
        <v>10</v>
      </c>
      <c r="I178" s="532">
        <f t="shared" si="29"/>
        <v>0</v>
      </c>
      <c r="J178" s="533">
        <f t="shared" si="30"/>
        <v>0</v>
      </c>
      <c r="K178" s="534">
        <f t="shared" si="31"/>
        <v>0</v>
      </c>
      <c r="L178" s="535"/>
      <c r="M178" s="99"/>
      <c r="N178" s="99"/>
      <c r="O178" s="482"/>
      <c r="P178" s="482"/>
      <c r="Q178" s="482"/>
      <c r="R178" s="482"/>
      <c r="S178" s="482"/>
      <c r="T178" s="482"/>
      <c r="U178" s="482"/>
      <c r="V178" s="482"/>
      <c r="W178" s="482"/>
      <c r="X178" s="482"/>
      <c r="Y178" s="482"/>
      <c r="Z178" s="482"/>
      <c r="AA178" s="482"/>
      <c r="AB178" s="482"/>
      <c r="AC178" s="482"/>
      <c r="AD178" s="482"/>
      <c r="AE178" s="482"/>
      <c r="AF178" s="482"/>
      <c r="AG178" s="482"/>
      <c r="AH178" s="482"/>
      <c r="AI178" s="482"/>
      <c r="AJ178" s="482"/>
      <c r="AK178" s="482"/>
      <c r="AL178" s="482"/>
      <c r="AM178" s="482"/>
      <c r="AN178" s="482"/>
      <c r="AO178" s="482"/>
      <c r="AP178" s="482"/>
      <c r="AQ178" s="482"/>
      <c r="AR178" s="482"/>
      <c r="AS178" s="482"/>
      <c r="AT178" s="482"/>
      <c r="AU178" s="482"/>
      <c r="AV178" s="482"/>
      <c r="AW178" s="482"/>
      <c r="AX178" s="482"/>
      <c r="AY178" s="482"/>
      <c r="AZ178" s="482"/>
      <c r="BA178" s="482"/>
      <c r="BB178" s="482"/>
      <c r="BC178" s="482"/>
      <c r="BD178" s="482"/>
      <c r="BE178" s="482"/>
      <c r="BF178" s="482"/>
      <c r="BG178" s="482"/>
      <c r="BH178" s="482"/>
      <c r="BI178" s="482"/>
      <c r="BJ178" s="482"/>
      <c r="BK178" s="482"/>
      <c r="BL178" s="482"/>
      <c r="BM178" s="482"/>
      <c r="BN178" s="482"/>
      <c r="BO178" s="482"/>
      <c r="BP178" s="482"/>
      <c r="BQ178" s="482"/>
      <c r="BR178" s="482"/>
      <c r="BS178" s="482"/>
      <c r="BT178" s="482"/>
      <c r="BU178" s="482"/>
      <c r="BV178" s="482"/>
      <c r="BW178" s="482"/>
      <c r="BX178" s="482"/>
      <c r="BY178" s="482"/>
      <c r="BZ178" s="482"/>
      <c r="CA178" s="482"/>
      <c r="CB178" s="482"/>
      <c r="CC178" s="482"/>
      <c r="CD178" s="482"/>
      <c r="CE178" s="482"/>
      <c r="CF178" s="482"/>
      <c r="CG178" s="482"/>
      <c r="CH178" s="482"/>
      <c r="CI178" s="482"/>
      <c r="CJ178" s="482"/>
      <c r="CK178" s="482"/>
      <c r="CL178" s="482"/>
      <c r="CM178" s="482"/>
      <c r="CN178" s="482"/>
      <c r="CO178" s="482"/>
      <c r="CP178" s="482"/>
      <c r="CQ178" s="482"/>
      <c r="CR178" s="482"/>
      <c r="CS178" s="482"/>
      <c r="CT178" s="482"/>
      <c r="CU178" s="482"/>
      <c r="CV178" s="482"/>
      <c r="CW178" s="482"/>
      <c r="CX178" s="482"/>
      <c r="CY178" s="482"/>
      <c r="CZ178" s="482"/>
      <c r="DA178" s="482"/>
      <c r="DB178" s="482"/>
      <c r="DC178" s="482"/>
      <c r="DD178" s="482"/>
      <c r="DE178" s="482"/>
      <c r="DF178" s="482"/>
      <c r="DG178" s="482"/>
      <c r="DH178" s="482"/>
      <c r="DI178" s="482"/>
      <c r="DJ178" s="482"/>
      <c r="DK178" s="482"/>
      <c r="DL178" s="482"/>
      <c r="DM178" s="482"/>
      <c r="DN178" s="482"/>
      <c r="DO178" s="482"/>
      <c r="DP178" s="482"/>
      <c r="DQ178" s="482"/>
      <c r="DR178" s="482"/>
      <c r="DS178" s="482"/>
      <c r="DT178" s="482"/>
      <c r="DU178" s="482"/>
      <c r="DV178" s="482"/>
      <c r="DW178" s="482"/>
      <c r="DX178" s="482"/>
      <c r="DY178" s="482"/>
      <c r="DZ178" s="482"/>
      <c r="EA178" s="482"/>
      <c r="EB178" s="482"/>
      <c r="EC178" s="482"/>
      <c r="ED178" s="482"/>
      <c r="EE178" s="482"/>
      <c r="EF178" s="482"/>
      <c r="EG178" s="482"/>
      <c r="EH178" s="482"/>
      <c r="EI178" s="482"/>
      <c r="EJ178" s="482"/>
      <c r="EK178" s="482"/>
      <c r="EL178" s="482"/>
      <c r="EM178" s="482"/>
      <c r="EN178" s="482"/>
      <c r="EO178" s="482"/>
      <c r="EP178" s="482"/>
      <c r="EQ178" s="482"/>
      <c r="ER178" s="482"/>
      <c r="ES178" s="482"/>
      <c r="ET178" s="482"/>
      <c r="EU178" s="482"/>
      <c r="EV178" s="482"/>
      <c r="EW178" s="482"/>
      <c r="EX178" s="482"/>
      <c r="EY178" s="482"/>
      <c r="EZ178" s="482"/>
      <c r="FA178" s="482"/>
      <c r="FB178" s="482"/>
      <c r="FC178" s="482"/>
      <c r="FD178" s="482"/>
      <c r="FE178" s="482"/>
      <c r="FF178" s="482"/>
      <c r="FG178" s="482"/>
      <c r="FH178" s="482"/>
      <c r="FI178" s="482"/>
      <c r="FJ178" s="482"/>
      <c r="FK178" s="482"/>
      <c r="FL178" s="482"/>
      <c r="FM178" s="482"/>
      <c r="FN178" s="482"/>
      <c r="FO178" s="482"/>
      <c r="FP178" s="482"/>
      <c r="FQ178" s="482"/>
      <c r="FR178" s="482"/>
    </row>
    <row r="179" spans="1:174" s="536" customFormat="1" ht="18" customHeight="1" x14ac:dyDescent="0.2">
      <c r="A179" s="472"/>
      <c r="B179" s="818"/>
      <c r="C179" s="517"/>
      <c r="D179" s="516"/>
      <c r="E179" s="517"/>
      <c r="F179" s="518"/>
      <c r="G179" s="519">
        <f t="shared" si="28"/>
        <v>0</v>
      </c>
      <c r="H179" s="520">
        <v>10</v>
      </c>
      <c r="I179" s="521">
        <f t="shared" si="29"/>
        <v>0</v>
      </c>
      <c r="J179" s="522">
        <f t="shared" si="30"/>
        <v>0</v>
      </c>
      <c r="K179" s="523">
        <f t="shared" si="31"/>
        <v>0</v>
      </c>
      <c r="L179" s="524"/>
      <c r="M179" s="99"/>
      <c r="N179" s="99"/>
      <c r="O179" s="482"/>
      <c r="P179" s="482"/>
      <c r="Q179" s="482"/>
      <c r="R179" s="482"/>
      <c r="S179" s="482"/>
      <c r="T179" s="482"/>
      <c r="U179" s="482"/>
      <c r="V179" s="482"/>
      <c r="W179" s="482"/>
      <c r="X179" s="482"/>
      <c r="Y179" s="482"/>
      <c r="Z179" s="482"/>
      <c r="AA179" s="482"/>
      <c r="AB179" s="482"/>
      <c r="AC179" s="482"/>
      <c r="AD179" s="482"/>
      <c r="AE179" s="482"/>
      <c r="AF179" s="482"/>
      <c r="AG179" s="482"/>
      <c r="AH179" s="482"/>
      <c r="AI179" s="482"/>
      <c r="AJ179" s="482"/>
      <c r="AK179" s="482"/>
      <c r="AL179" s="482"/>
      <c r="AM179" s="482"/>
      <c r="AN179" s="482"/>
      <c r="AO179" s="482"/>
      <c r="AP179" s="482"/>
      <c r="AQ179" s="482"/>
      <c r="AR179" s="482"/>
      <c r="AS179" s="482"/>
      <c r="AT179" s="482"/>
      <c r="AU179" s="482"/>
      <c r="AV179" s="482"/>
      <c r="AW179" s="482"/>
      <c r="AX179" s="482"/>
      <c r="AY179" s="482"/>
      <c r="AZ179" s="482"/>
      <c r="BA179" s="482"/>
      <c r="BB179" s="482"/>
      <c r="BC179" s="482"/>
      <c r="BD179" s="482"/>
      <c r="BE179" s="482"/>
      <c r="BF179" s="482"/>
      <c r="BG179" s="482"/>
      <c r="BH179" s="482"/>
      <c r="BI179" s="482"/>
      <c r="BJ179" s="482"/>
      <c r="BK179" s="482"/>
      <c r="BL179" s="482"/>
      <c r="BM179" s="482"/>
      <c r="BN179" s="482"/>
      <c r="BO179" s="482"/>
      <c r="BP179" s="482"/>
      <c r="BQ179" s="482"/>
      <c r="BR179" s="482"/>
      <c r="BS179" s="482"/>
      <c r="BT179" s="482"/>
      <c r="BU179" s="482"/>
      <c r="BV179" s="482"/>
      <c r="BW179" s="482"/>
      <c r="BX179" s="482"/>
      <c r="BY179" s="482"/>
      <c r="BZ179" s="482"/>
      <c r="CA179" s="482"/>
      <c r="CB179" s="482"/>
      <c r="CC179" s="482"/>
      <c r="CD179" s="482"/>
      <c r="CE179" s="482"/>
      <c r="CF179" s="482"/>
      <c r="CG179" s="482"/>
      <c r="CH179" s="482"/>
      <c r="CI179" s="482"/>
      <c r="CJ179" s="482"/>
      <c r="CK179" s="482"/>
      <c r="CL179" s="482"/>
      <c r="CM179" s="482"/>
      <c r="CN179" s="482"/>
      <c r="CO179" s="482"/>
      <c r="CP179" s="482"/>
      <c r="CQ179" s="482"/>
      <c r="CR179" s="482"/>
      <c r="CS179" s="482"/>
      <c r="CT179" s="482"/>
      <c r="CU179" s="482"/>
      <c r="CV179" s="482"/>
      <c r="CW179" s="482"/>
      <c r="CX179" s="482"/>
      <c r="CY179" s="482"/>
      <c r="CZ179" s="482"/>
      <c r="DA179" s="482"/>
      <c r="DB179" s="482"/>
      <c r="DC179" s="482"/>
      <c r="DD179" s="482"/>
      <c r="DE179" s="482"/>
      <c r="DF179" s="482"/>
      <c r="DG179" s="482"/>
      <c r="DH179" s="482"/>
      <c r="DI179" s="482"/>
      <c r="DJ179" s="482"/>
      <c r="DK179" s="482"/>
      <c r="DL179" s="482"/>
      <c r="DM179" s="482"/>
      <c r="DN179" s="482"/>
      <c r="DO179" s="482"/>
      <c r="DP179" s="482"/>
      <c r="DQ179" s="482"/>
      <c r="DR179" s="482"/>
      <c r="DS179" s="482"/>
      <c r="DT179" s="482"/>
      <c r="DU179" s="482"/>
      <c r="DV179" s="482"/>
      <c r="DW179" s="482"/>
      <c r="DX179" s="482"/>
      <c r="DY179" s="482"/>
      <c r="DZ179" s="482"/>
      <c r="EA179" s="482"/>
      <c r="EB179" s="482"/>
      <c r="EC179" s="482"/>
      <c r="ED179" s="482"/>
      <c r="EE179" s="482"/>
      <c r="EF179" s="482"/>
      <c r="EG179" s="482"/>
      <c r="EH179" s="482"/>
      <c r="EI179" s="482"/>
      <c r="EJ179" s="482"/>
      <c r="EK179" s="482"/>
      <c r="EL179" s="482"/>
      <c r="EM179" s="482"/>
      <c r="EN179" s="482"/>
      <c r="EO179" s="482"/>
      <c r="EP179" s="482"/>
      <c r="EQ179" s="482"/>
      <c r="ER179" s="482"/>
      <c r="ES179" s="482"/>
      <c r="ET179" s="482"/>
      <c r="EU179" s="482"/>
      <c r="EV179" s="482"/>
      <c r="EW179" s="482"/>
      <c r="EX179" s="482"/>
      <c r="EY179" s="482"/>
      <c r="EZ179" s="482"/>
      <c r="FA179" s="482"/>
      <c r="FB179" s="482"/>
      <c r="FC179" s="482"/>
      <c r="FD179" s="482"/>
      <c r="FE179" s="482"/>
      <c r="FF179" s="482"/>
      <c r="FG179" s="482"/>
      <c r="FH179" s="482"/>
      <c r="FI179" s="482"/>
      <c r="FJ179" s="482"/>
      <c r="FK179" s="482"/>
      <c r="FL179" s="482"/>
      <c r="FM179" s="482"/>
      <c r="FN179" s="482"/>
      <c r="FO179" s="482"/>
      <c r="FP179" s="482"/>
      <c r="FQ179" s="482"/>
      <c r="FR179" s="482"/>
    </row>
    <row r="180" spans="1:174" s="536" customFormat="1" ht="18" customHeight="1" x14ac:dyDescent="0.2">
      <c r="A180" s="472"/>
      <c r="B180" s="818"/>
      <c r="C180" s="528"/>
      <c r="D180" s="527"/>
      <c r="E180" s="528"/>
      <c r="F180" s="529"/>
      <c r="G180" s="530">
        <f t="shared" si="28"/>
        <v>0</v>
      </c>
      <c r="H180" s="531">
        <v>10</v>
      </c>
      <c r="I180" s="532">
        <f t="shared" si="29"/>
        <v>0</v>
      </c>
      <c r="J180" s="533">
        <f t="shared" si="30"/>
        <v>0</v>
      </c>
      <c r="K180" s="534">
        <f t="shared" si="31"/>
        <v>0</v>
      </c>
      <c r="L180" s="535"/>
      <c r="M180" s="99"/>
      <c r="N180" s="99"/>
      <c r="O180" s="482"/>
      <c r="P180" s="482"/>
      <c r="Q180" s="482"/>
      <c r="R180" s="482"/>
      <c r="S180" s="482"/>
      <c r="T180" s="482"/>
      <c r="U180" s="482"/>
      <c r="V180" s="482"/>
      <c r="W180" s="482"/>
      <c r="X180" s="482"/>
      <c r="Y180" s="482"/>
      <c r="Z180" s="482"/>
      <c r="AA180" s="482"/>
      <c r="AB180" s="482"/>
      <c r="AC180" s="482"/>
      <c r="AD180" s="482"/>
      <c r="AE180" s="482"/>
      <c r="AF180" s="482"/>
      <c r="AG180" s="482"/>
      <c r="AH180" s="482"/>
      <c r="AI180" s="482"/>
      <c r="AJ180" s="482"/>
      <c r="AK180" s="482"/>
      <c r="AL180" s="482"/>
      <c r="AM180" s="482"/>
      <c r="AN180" s="482"/>
      <c r="AO180" s="482"/>
      <c r="AP180" s="482"/>
      <c r="AQ180" s="482"/>
      <c r="AR180" s="482"/>
      <c r="AS180" s="482"/>
      <c r="AT180" s="482"/>
      <c r="AU180" s="482"/>
      <c r="AV180" s="482"/>
      <c r="AW180" s="482"/>
      <c r="AX180" s="482"/>
      <c r="AY180" s="482"/>
      <c r="AZ180" s="482"/>
      <c r="BA180" s="482"/>
      <c r="BB180" s="482"/>
      <c r="BC180" s="482"/>
      <c r="BD180" s="482"/>
      <c r="BE180" s="482"/>
      <c r="BF180" s="482"/>
      <c r="BG180" s="482"/>
      <c r="BH180" s="482"/>
      <c r="BI180" s="482"/>
      <c r="BJ180" s="482"/>
      <c r="BK180" s="482"/>
      <c r="BL180" s="482"/>
      <c r="BM180" s="482"/>
      <c r="BN180" s="482"/>
      <c r="BO180" s="482"/>
      <c r="BP180" s="482"/>
      <c r="BQ180" s="482"/>
      <c r="BR180" s="482"/>
      <c r="BS180" s="482"/>
      <c r="BT180" s="482"/>
      <c r="BU180" s="482"/>
      <c r="BV180" s="482"/>
      <c r="BW180" s="482"/>
      <c r="BX180" s="482"/>
      <c r="BY180" s="482"/>
      <c r="BZ180" s="482"/>
      <c r="CA180" s="482"/>
      <c r="CB180" s="482"/>
      <c r="CC180" s="482"/>
      <c r="CD180" s="482"/>
      <c r="CE180" s="482"/>
      <c r="CF180" s="482"/>
      <c r="CG180" s="482"/>
      <c r="CH180" s="482"/>
      <c r="CI180" s="482"/>
      <c r="CJ180" s="482"/>
      <c r="CK180" s="482"/>
      <c r="CL180" s="482"/>
      <c r="CM180" s="482"/>
      <c r="CN180" s="482"/>
      <c r="CO180" s="482"/>
      <c r="CP180" s="482"/>
      <c r="CQ180" s="482"/>
      <c r="CR180" s="482"/>
      <c r="CS180" s="482"/>
      <c r="CT180" s="482"/>
      <c r="CU180" s="482"/>
      <c r="CV180" s="482"/>
      <c r="CW180" s="482"/>
      <c r="CX180" s="482"/>
      <c r="CY180" s="482"/>
      <c r="CZ180" s="482"/>
      <c r="DA180" s="482"/>
      <c r="DB180" s="482"/>
      <c r="DC180" s="482"/>
      <c r="DD180" s="482"/>
      <c r="DE180" s="482"/>
      <c r="DF180" s="482"/>
      <c r="DG180" s="482"/>
      <c r="DH180" s="482"/>
      <c r="DI180" s="482"/>
      <c r="DJ180" s="482"/>
      <c r="DK180" s="482"/>
      <c r="DL180" s="482"/>
      <c r="DM180" s="482"/>
      <c r="DN180" s="482"/>
      <c r="DO180" s="482"/>
      <c r="DP180" s="482"/>
      <c r="DQ180" s="482"/>
      <c r="DR180" s="482"/>
      <c r="DS180" s="482"/>
      <c r="DT180" s="482"/>
      <c r="DU180" s="482"/>
      <c r="DV180" s="482"/>
      <c r="DW180" s="482"/>
      <c r="DX180" s="482"/>
      <c r="DY180" s="482"/>
      <c r="DZ180" s="482"/>
      <c r="EA180" s="482"/>
      <c r="EB180" s="482"/>
      <c r="EC180" s="482"/>
      <c r="ED180" s="482"/>
      <c r="EE180" s="482"/>
      <c r="EF180" s="482"/>
      <c r="EG180" s="482"/>
      <c r="EH180" s="482"/>
      <c r="EI180" s="482"/>
      <c r="EJ180" s="482"/>
      <c r="EK180" s="482"/>
      <c r="EL180" s="482"/>
      <c r="EM180" s="482"/>
      <c r="EN180" s="482"/>
      <c r="EO180" s="482"/>
      <c r="EP180" s="482"/>
      <c r="EQ180" s="482"/>
      <c r="ER180" s="482"/>
      <c r="ES180" s="482"/>
      <c r="ET180" s="482"/>
      <c r="EU180" s="482"/>
      <c r="EV180" s="482"/>
      <c r="EW180" s="482"/>
      <c r="EX180" s="482"/>
      <c r="EY180" s="482"/>
      <c r="EZ180" s="482"/>
      <c r="FA180" s="482"/>
      <c r="FB180" s="482"/>
      <c r="FC180" s="482"/>
      <c r="FD180" s="482"/>
      <c r="FE180" s="482"/>
      <c r="FF180" s="482"/>
      <c r="FG180" s="482"/>
      <c r="FH180" s="482"/>
      <c r="FI180" s="482"/>
      <c r="FJ180" s="482"/>
      <c r="FK180" s="482"/>
      <c r="FL180" s="482"/>
      <c r="FM180" s="482"/>
      <c r="FN180" s="482"/>
      <c r="FO180" s="482"/>
      <c r="FP180" s="482"/>
      <c r="FQ180" s="482"/>
      <c r="FR180" s="482"/>
    </row>
    <row r="181" spans="1:174" s="536" customFormat="1" ht="18" customHeight="1" x14ac:dyDescent="0.2">
      <c r="A181" s="472"/>
      <c r="B181" s="818"/>
      <c r="C181" s="517"/>
      <c r="D181" s="516"/>
      <c r="E181" s="517"/>
      <c r="F181" s="518"/>
      <c r="G181" s="519">
        <f t="shared" si="28"/>
        <v>0</v>
      </c>
      <c r="H181" s="520">
        <v>10</v>
      </c>
      <c r="I181" s="521">
        <f t="shared" si="29"/>
        <v>0</v>
      </c>
      <c r="J181" s="522">
        <f t="shared" si="30"/>
        <v>0</v>
      </c>
      <c r="K181" s="523">
        <f t="shared" si="31"/>
        <v>0</v>
      </c>
      <c r="L181" s="524"/>
      <c r="M181" s="99"/>
      <c r="N181" s="99"/>
      <c r="O181" s="482"/>
      <c r="P181" s="482"/>
      <c r="Q181" s="482"/>
      <c r="R181" s="482"/>
      <c r="S181" s="482"/>
      <c r="T181" s="482"/>
      <c r="U181" s="482"/>
      <c r="V181" s="482"/>
      <c r="W181" s="482"/>
      <c r="X181" s="482"/>
      <c r="Y181" s="482"/>
      <c r="Z181" s="482"/>
      <c r="AA181" s="482"/>
      <c r="AB181" s="482"/>
      <c r="AC181" s="482"/>
      <c r="AD181" s="482"/>
      <c r="AE181" s="482"/>
      <c r="AF181" s="482"/>
      <c r="AG181" s="482"/>
      <c r="AH181" s="482"/>
      <c r="AI181" s="482"/>
      <c r="AJ181" s="482"/>
      <c r="AK181" s="482"/>
      <c r="AL181" s="482"/>
      <c r="AM181" s="482"/>
      <c r="AN181" s="482"/>
      <c r="AO181" s="482"/>
      <c r="AP181" s="482"/>
      <c r="AQ181" s="482"/>
      <c r="AR181" s="482"/>
      <c r="AS181" s="482"/>
      <c r="AT181" s="482"/>
      <c r="AU181" s="482"/>
      <c r="AV181" s="482"/>
      <c r="AW181" s="482"/>
      <c r="AX181" s="482"/>
      <c r="AY181" s="482"/>
      <c r="AZ181" s="482"/>
      <c r="BA181" s="482"/>
      <c r="BB181" s="482"/>
      <c r="BC181" s="482"/>
      <c r="BD181" s="482"/>
      <c r="BE181" s="482"/>
      <c r="BF181" s="482"/>
      <c r="BG181" s="482"/>
      <c r="BH181" s="482"/>
      <c r="BI181" s="482"/>
      <c r="BJ181" s="482"/>
      <c r="BK181" s="482"/>
      <c r="BL181" s="482"/>
      <c r="BM181" s="482"/>
      <c r="BN181" s="482"/>
      <c r="BO181" s="482"/>
      <c r="BP181" s="482"/>
      <c r="BQ181" s="482"/>
      <c r="BR181" s="482"/>
      <c r="BS181" s="482"/>
      <c r="BT181" s="482"/>
      <c r="BU181" s="482"/>
      <c r="BV181" s="482"/>
      <c r="BW181" s="482"/>
      <c r="BX181" s="482"/>
      <c r="BY181" s="482"/>
      <c r="BZ181" s="482"/>
      <c r="CA181" s="482"/>
      <c r="CB181" s="482"/>
      <c r="CC181" s="482"/>
      <c r="CD181" s="482"/>
      <c r="CE181" s="482"/>
      <c r="CF181" s="482"/>
      <c r="CG181" s="482"/>
      <c r="CH181" s="482"/>
      <c r="CI181" s="482"/>
      <c r="CJ181" s="482"/>
      <c r="CK181" s="482"/>
      <c r="CL181" s="482"/>
      <c r="CM181" s="482"/>
      <c r="CN181" s="482"/>
      <c r="CO181" s="482"/>
      <c r="CP181" s="482"/>
      <c r="CQ181" s="482"/>
      <c r="CR181" s="482"/>
      <c r="CS181" s="482"/>
      <c r="CT181" s="482"/>
      <c r="CU181" s="482"/>
      <c r="CV181" s="482"/>
      <c r="CW181" s="482"/>
      <c r="CX181" s="482"/>
      <c r="CY181" s="482"/>
      <c r="CZ181" s="482"/>
      <c r="DA181" s="482"/>
      <c r="DB181" s="482"/>
      <c r="DC181" s="482"/>
      <c r="DD181" s="482"/>
      <c r="DE181" s="482"/>
      <c r="DF181" s="482"/>
      <c r="DG181" s="482"/>
      <c r="DH181" s="482"/>
      <c r="DI181" s="482"/>
      <c r="DJ181" s="482"/>
      <c r="DK181" s="482"/>
      <c r="DL181" s="482"/>
      <c r="DM181" s="482"/>
      <c r="DN181" s="482"/>
      <c r="DO181" s="482"/>
      <c r="DP181" s="482"/>
      <c r="DQ181" s="482"/>
      <c r="DR181" s="482"/>
      <c r="DS181" s="482"/>
      <c r="DT181" s="482"/>
      <c r="DU181" s="482"/>
      <c r="DV181" s="482"/>
      <c r="DW181" s="482"/>
      <c r="DX181" s="482"/>
      <c r="DY181" s="482"/>
      <c r="DZ181" s="482"/>
      <c r="EA181" s="482"/>
      <c r="EB181" s="482"/>
      <c r="EC181" s="482"/>
      <c r="ED181" s="482"/>
      <c r="EE181" s="482"/>
      <c r="EF181" s="482"/>
      <c r="EG181" s="482"/>
      <c r="EH181" s="482"/>
      <c r="EI181" s="482"/>
      <c r="EJ181" s="482"/>
      <c r="EK181" s="482"/>
      <c r="EL181" s="482"/>
      <c r="EM181" s="482"/>
      <c r="EN181" s="482"/>
      <c r="EO181" s="482"/>
      <c r="EP181" s="482"/>
      <c r="EQ181" s="482"/>
      <c r="ER181" s="482"/>
      <c r="ES181" s="482"/>
      <c r="ET181" s="482"/>
      <c r="EU181" s="482"/>
      <c r="EV181" s="482"/>
      <c r="EW181" s="482"/>
      <c r="EX181" s="482"/>
      <c r="EY181" s="482"/>
      <c r="EZ181" s="482"/>
      <c r="FA181" s="482"/>
      <c r="FB181" s="482"/>
      <c r="FC181" s="482"/>
      <c r="FD181" s="482"/>
      <c r="FE181" s="482"/>
      <c r="FF181" s="482"/>
      <c r="FG181" s="482"/>
      <c r="FH181" s="482"/>
      <c r="FI181" s="482"/>
      <c r="FJ181" s="482"/>
      <c r="FK181" s="482"/>
      <c r="FL181" s="482"/>
      <c r="FM181" s="482"/>
      <c r="FN181" s="482"/>
      <c r="FO181" s="482"/>
      <c r="FP181" s="482"/>
      <c r="FQ181" s="482"/>
      <c r="FR181" s="482"/>
    </row>
    <row r="182" spans="1:174" s="536" customFormat="1" ht="18" customHeight="1" x14ac:dyDescent="0.2">
      <c r="A182" s="472"/>
      <c r="B182" s="818"/>
      <c r="C182" s="528"/>
      <c r="D182" s="527"/>
      <c r="E182" s="528"/>
      <c r="F182" s="529"/>
      <c r="G182" s="530">
        <f t="shared" si="28"/>
        <v>0</v>
      </c>
      <c r="H182" s="531">
        <v>10</v>
      </c>
      <c r="I182" s="532">
        <f t="shared" si="29"/>
        <v>0</v>
      </c>
      <c r="J182" s="533">
        <f t="shared" si="30"/>
        <v>0</v>
      </c>
      <c r="K182" s="534">
        <f t="shared" si="31"/>
        <v>0</v>
      </c>
      <c r="L182" s="535"/>
      <c r="M182" s="99"/>
      <c r="N182" s="99"/>
      <c r="O182" s="482"/>
      <c r="P182" s="482"/>
      <c r="Q182" s="482"/>
      <c r="R182" s="482"/>
      <c r="S182" s="482"/>
      <c r="T182" s="482"/>
      <c r="U182" s="482"/>
      <c r="V182" s="482"/>
      <c r="W182" s="482"/>
      <c r="X182" s="482"/>
      <c r="Y182" s="482"/>
      <c r="Z182" s="482"/>
      <c r="AA182" s="482"/>
      <c r="AB182" s="482"/>
      <c r="AC182" s="482"/>
      <c r="AD182" s="482"/>
      <c r="AE182" s="482"/>
      <c r="AF182" s="482"/>
      <c r="AG182" s="482"/>
      <c r="AH182" s="482"/>
      <c r="AI182" s="482"/>
      <c r="AJ182" s="482"/>
      <c r="AK182" s="482"/>
      <c r="AL182" s="482"/>
      <c r="AM182" s="482"/>
      <c r="AN182" s="482"/>
      <c r="AO182" s="482"/>
      <c r="AP182" s="482"/>
      <c r="AQ182" s="482"/>
      <c r="AR182" s="482"/>
      <c r="AS182" s="482"/>
      <c r="AT182" s="482"/>
      <c r="AU182" s="482"/>
      <c r="AV182" s="482"/>
      <c r="AW182" s="482"/>
      <c r="AX182" s="482"/>
      <c r="AY182" s="482"/>
      <c r="AZ182" s="482"/>
      <c r="BA182" s="482"/>
      <c r="BB182" s="482"/>
      <c r="BC182" s="482"/>
      <c r="BD182" s="482"/>
      <c r="BE182" s="482"/>
      <c r="BF182" s="482"/>
      <c r="BG182" s="482"/>
      <c r="BH182" s="482"/>
      <c r="BI182" s="482"/>
      <c r="BJ182" s="482"/>
      <c r="BK182" s="482"/>
      <c r="BL182" s="482"/>
      <c r="BM182" s="482"/>
      <c r="BN182" s="482"/>
      <c r="BO182" s="482"/>
      <c r="BP182" s="482"/>
      <c r="BQ182" s="482"/>
      <c r="BR182" s="482"/>
      <c r="BS182" s="482"/>
      <c r="BT182" s="482"/>
      <c r="BU182" s="482"/>
      <c r="BV182" s="482"/>
      <c r="BW182" s="482"/>
      <c r="BX182" s="482"/>
      <c r="BY182" s="482"/>
      <c r="BZ182" s="482"/>
      <c r="CA182" s="482"/>
      <c r="CB182" s="482"/>
      <c r="CC182" s="482"/>
      <c r="CD182" s="482"/>
      <c r="CE182" s="482"/>
      <c r="CF182" s="482"/>
      <c r="CG182" s="482"/>
      <c r="CH182" s="482"/>
      <c r="CI182" s="482"/>
      <c r="CJ182" s="482"/>
      <c r="CK182" s="482"/>
      <c r="CL182" s="482"/>
      <c r="CM182" s="482"/>
      <c r="CN182" s="482"/>
      <c r="CO182" s="482"/>
      <c r="CP182" s="482"/>
      <c r="CQ182" s="482"/>
      <c r="CR182" s="482"/>
      <c r="CS182" s="482"/>
      <c r="CT182" s="482"/>
      <c r="CU182" s="482"/>
      <c r="CV182" s="482"/>
      <c r="CW182" s="482"/>
      <c r="CX182" s="482"/>
      <c r="CY182" s="482"/>
      <c r="CZ182" s="482"/>
      <c r="DA182" s="482"/>
      <c r="DB182" s="482"/>
      <c r="DC182" s="482"/>
      <c r="DD182" s="482"/>
      <c r="DE182" s="482"/>
      <c r="DF182" s="482"/>
      <c r="DG182" s="482"/>
      <c r="DH182" s="482"/>
      <c r="DI182" s="482"/>
      <c r="DJ182" s="482"/>
      <c r="DK182" s="482"/>
      <c r="DL182" s="482"/>
      <c r="DM182" s="482"/>
      <c r="DN182" s="482"/>
      <c r="DO182" s="482"/>
      <c r="DP182" s="482"/>
      <c r="DQ182" s="482"/>
      <c r="DR182" s="482"/>
      <c r="DS182" s="482"/>
      <c r="DT182" s="482"/>
      <c r="DU182" s="482"/>
      <c r="DV182" s="482"/>
      <c r="DW182" s="482"/>
      <c r="DX182" s="482"/>
      <c r="DY182" s="482"/>
      <c r="DZ182" s="482"/>
      <c r="EA182" s="482"/>
      <c r="EB182" s="482"/>
      <c r="EC182" s="482"/>
      <c r="ED182" s="482"/>
      <c r="EE182" s="482"/>
      <c r="EF182" s="482"/>
      <c r="EG182" s="482"/>
      <c r="EH182" s="482"/>
      <c r="EI182" s="482"/>
      <c r="EJ182" s="482"/>
      <c r="EK182" s="482"/>
      <c r="EL182" s="482"/>
      <c r="EM182" s="482"/>
      <c r="EN182" s="482"/>
      <c r="EO182" s="482"/>
      <c r="EP182" s="482"/>
      <c r="EQ182" s="482"/>
      <c r="ER182" s="482"/>
      <c r="ES182" s="482"/>
      <c r="ET182" s="482"/>
      <c r="EU182" s="482"/>
      <c r="EV182" s="482"/>
      <c r="EW182" s="482"/>
      <c r="EX182" s="482"/>
      <c r="EY182" s="482"/>
      <c r="EZ182" s="482"/>
      <c r="FA182" s="482"/>
      <c r="FB182" s="482"/>
      <c r="FC182" s="482"/>
      <c r="FD182" s="482"/>
      <c r="FE182" s="482"/>
      <c r="FF182" s="482"/>
      <c r="FG182" s="482"/>
      <c r="FH182" s="482"/>
      <c r="FI182" s="482"/>
      <c r="FJ182" s="482"/>
      <c r="FK182" s="482"/>
      <c r="FL182" s="482"/>
      <c r="FM182" s="482"/>
      <c r="FN182" s="482"/>
      <c r="FO182" s="482"/>
      <c r="FP182" s="482"/>
      <c r="FQ182" s="482"/>
      <c r="FR182" s="482"/>
    </row>
    <row r="183" spans="1:174" s="536" customFormat="1" ht="18" customHeight="1" x14ac:dyDescent="0.2">
      <c r="A183" s="472"/>
      <c r="B183" s="818"/>
      <c r="C183" s="517"/>
      <c r="D183" s="516"/>
      <c r="E183" s="517"/>
      <c r="F183" s="518"/>
      <c r="G183" s="519">
        <f t="shared" si="28"/>
        <v>0</v>
      </c>
      <c r="H183" s="520">
        <v>10</v>
      </c>
      <c r="I183" s="521">
        <f t="shared" si="29"/>
        <v>0</v>
      </c>
      <c r="J183" s="522">
        <f t="shared" si="30"/>
        <v>0</v>
      </c>
      <c r="K183" s="523">
        <f t="shared" si="31"/>
        <v>0</v>
      </c>
      <c r="L183" s="524"/>
      <c r="M183" s="99"/>
      <c r="N183" s="99"/>
      <c r="O183" s="482"/>
      <c r="P183" s="482"/>
      <c r="Q183" s="482"/>
      <c r="R183" s="482"/>
      <c r="S183" s="482"/>
      <c r="T183" s="482"/>
      <c r="U183" s="482"/>
      <c r="V183" s="482"/>
      <c r="W183" s="482"/>
      <c r="X183" s="482"/>
      <c r="Y183" s="482"/>
      <c r="Z183" s="482"/>
      <c r="AA183" s="482"/>
      <c r="AB183" s="482"/>
      <c r="AC183" s="482"/>
      <c r="AD183" s="482"/>
      <c r="AE183" s="482"/>
      <c r="AF183" s="482"/>
      <c r="AG183" s="482"/>
      <c r="AH183" s="482"/>
      <c r="AI183" s="482"/>
      <c r="AJ183" s="482"/>
      <c r="AK183" s="482"/>
      <c r="AL183" s="482"/>
      <c r="AM183" s="482"/>
      <c r="AN183" s="482"/>
      <c r="AO183" s="482"/>
      <c r="AP183" s="482"/>
      <c r="AQ183" s="482"/>
      <c r="AR183" s="482"/>
      <c r="AS183" s="482"/>
      <c r="AT183" s="482"/>
      <c r="AU183" s="482"/>
      <c r="AV183" s="482"/>
      <c r="AW183" s="482"/>
      <c r="AX183" s="482"/>
      <c r="AY183" s="482"/>
      <c r="AZ183" s="482"/>
      <c r="BA183" s="482"/>
      <c r="BB183" s="482"/>
      <c r="BC183" s="482"/>
      <c r="BD183" s="482"/>
      <c r="BE183" s="482"/>
      <c r="BF183" s="482"/>
      <c r="BG183" s="482"/>
      <c r="BH183" s="482"/>
      <c r="BI183" s="482"/>
      <c r="BJ183" s="482"/>
      <c r="BK183" s="482"/>
      <c r="BL183" s="482"/>
      <c r="BM183" s="482"/>
      <c r="BN183" s="482"/>
      <c r="BO183" s="482"/>
      <c r="BP183" s="482"/>
      <c r="BQ183" s="482"/>
      <c r="BR183" s="482"/>
      <c r="BS183" s="482"/>
      <c r="BT183" s="482"/>
      <c r="BU183" s="482"/>
      <c r="BV183" s="482"/>
      <c r="BW183" s="482"/>
      <c r="BX183" s="482"/>
      <c r="BY183" s="482"/>
      <c r="BZ183" s="482"/>
      <c r="CA183" s="482"/>
      <c r="CB183" s="482"/>
      <c r="CC183" s="482"/>
      <c r="CD183" s="482"/>
      <c r="CE183" s="482"/>
      <c r="CF183" s="482"/>
      <c r="CG183" s="482"/>
      <c r="CH183" s="482"/>
      <c r="CI183" s="482"/>
      <c r="CJ183" s="482"/>
      <c r="CK183" s="482"/>
      <c r="CL183" s="482"/>
      <c r="CM183" s="482"/>
      <c r="CN183" s="482"/>
      <c r="CO183" s="482"/>
      <c r="CP183" s="482"/>
      <c r="CQ183" s="482"/>
      <c r="CR183" s="482"/>
      <c r="CS183" s="482"/>
      <c r="CT183" s="482"/>
      <c r="CU183" s="482"/>
      <c r="CV183" s="482"/>
      <c r="CW183" s="482"/>
      <c r="CX183" s="482"/>
      <c r="CY183" s="482"/>
      <c r="CZ183" s="482"/>
      <c r="DA183" s="482"/>
      <c r="DB183" s="482"/>
      <c r="DC183" s="482"/>
      <c r="DD183" s="482"/>
      <c r="DE183" s="482"/>
      <c r="DF183" s="482"/>
      <c r="DG183" s="482"/>
      <c r="DH183" s="482"/>
      <c r="DI183" s="482"/>
      <c r="DJ183" s="482"/>
      <c r="DK183" s="482"/>
      <c r="DL183" s="482"/>
      <c r="DM183" s="482"/>
      <c r="DN183" s="482"/>
      <c r="DO183" s="482"/>
      <c r="DP183" s="482"/>
      <c r="DQ183" s="482"/>
      <c r="DR183" s="482"/>
      <c r="DS183" s="482"/>
      <c r="DT183" s="482"/>
      <c r="DU183" s="482"/>
      <c r="DV183" s="482"/>
      <c r="DW183" s="482"/>
      <c r="DX183" s="482"/>
      <c r="DY183" s="482"/>
      <c r="DZ183" s="482"/>
      <c r="EA183" s="482"/>
      <c r="EB183" s="482"/>
      <c r="EC183" s="482"/>
      <c r="ED183" s="482"/>
      <c r="EE183" s="482"/>
      <c r="EF183" s="482"/>
      <c r="EG183" s="482"/>
      <c r="EH183" s="482"/>
      <c r="EI183" s="482"/>
      <c r="EJ183" s="482"/>
      <c r="EK183" s="482"/>
      <c r="EL183" s="482"/>
      <c r="EM183" s="482"/>
      <c r="EN183" s="482"/>
      <c r="EO183" s="482"/>
      <c r="EP183" s="482"/>
      <c r="EQ183" s="482"/>
      <c r="ER183" s="482"/>
      <c r="ES183" s="482"/>
      <c r="ET183" s="482"/>
      <c r="EU183" s="482"/>
      <c r="EV183" s="482"/>
      <c r="EW183" s="482"/>
      <c r="EX183" s="482"/>
      <c r="EY183" s="482"/>
      <c r="EZ183" s="482"/>
      <c r="FA183" s="482"/>
      <c r="FB183" s="482"/>
      <c r="FC183" s="482"/>
      <c r="FD183" s="482"/>
      <c r="FE183" s="482"/>
      <c r="FF183" s="482"/>
      <c r="FG183" s="482"/>
      <c r="FH183" s="482"/>
      <c r="FI183" s="482"/>
      <c r="FJ183" s="482"/>
      <c r="FK183" s="482"/>
      <c r="FL183" s="482"/>
      <c r="FM183" s="482"/>
      <c r="FN183" s="482"/>
      <c r="FO183" s="482"/>
      <c r="FP183" s="482"/>
      <c r="FQ183" s="482"/>
      <c r="FR183" s="482"/>
    </row>
    <row r="184" spans="1:174" s="525" customFormat="1" ht="18" customHeight="1" x14ac:dyDescent="0.2">
      <c r="A184" s="514"/>
      <c r="B184" s="818"/>
      <c r="C184" s="528"/>
      <c r="D184" s="527"/>
      <c r="E184" s="528"/>
      <c r="F184" s="529"/>
      <c r="G184" s="537">
        <f t="shared" si="28"/>
        <v>0</v>
      </c>
      <c r="H184" s="531">
        <v>10</v>
      </c>
      <c r="I184" s="532">
        <f t="shared" si="29"/>
        <v>0</v>
      </c>
      <c r="J184" s="533">
        <f t="shared" si="30"/>
        <v>0</v>
      </c>
      <c r="K184" s="534">
        <f t="shared" si="31"/>
        <v>0</v>
      </c>
      <c r="L184" s="535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</row>
    <row r="185" spans="1:174" s="99" customFormat="1" ht="18" customHeight="1" x14ac:dyDescent="0.2">
      <c r="A185" s="514"/>
      <c r="B185" s="257"/>
      <c r="C185" s="539"/>
      <c r="D185" s="315"/>
      <c r="E185" s="539"/>
      <c r="F185" s="540"/>
      <c r="G185" s="555"/>
      <c r="H185" s="542"/>
      <c r="I185" s="543"/>
      <c r="J185" s="544"/>
      <c r="K185" s="258"/>
      <c r="L185" s="545"/>
    </row>
    <row r="186" spans="1:174" s="549" customFormat="1" ht="18" customHeight="1" x14ac:dyDescent="0.2">
      <c r="A186" s="472"/>
      <c r="B186" s="818" t="s">
        <v>378</v>
      </c>
      <c r="C186" s="548" t="s">
        <v>379</v>
      </c>
      <c r="D186" s="517"/>
      <c r="E186" s="517"/>
      <c r="F186" s="518"/>
      <c r="G186" s="556"/>
      <c r="H186" s="520"/>
      <c r="I186" s="521"/>
      <c r="J186" s="522"/>
      <c r="K186" s="523"/>
      <c r="L186" s="524"/>
      <c r="M186" s="99"/>
      <c r="N186" s="99"/>
      <c r="O186" s="482"/>
      <c r="P186" s="482"/>
      <c r="Q186" s="482"/>
      <c r="R186" s="482"/>
      <c r="S186" s="482"/>
      <c r="T186" s="482"/>
      <c r="U186" s="482"/>
      <c r="V186" s="482"/>
      <c r="W186" s="482"/>
      <c r="X186" s="482"/>
      <c r="Y186" s="482"/>
      <c r="Z186" s="482"/>
      <c r="AA186" s="482"/>
      <c r="AB186" s="482"/>
      <c r="AC186" s="482"/>
      <c r="AD186" s="482"/>
      <c r="AE186" s="482"/>
      <c r="AF186" s="482"/>
      <c r="AG186" s="482"/>
      <c r="AH186" s="482"/>
      <c r="AI186" s="482"/>
      <c r="AJ186" s="482"/>
      <c r="AK186" s="482"/>
      <c r="AL186" s="482"/>
      <c r="AM186" s="482"/>
      <c r="AN186" s="482"/>
      <c r="AO186" s="482"/>
      <c r="AP186" s="482"/>
      <c r="AQ186" s="482"/>
      <c r="AR186" s="482"/>
      <c r="AS186" s="482"/>
      <c r="AT186" s="482"/>
      <c r="AU186" s="482"/>
      <c r="AV186" s="482"/>
      <c r="AW186" s="482"/>
      <c r="AX186" s="482"/>
      <c r="AY186" s="482"/>
      <c r="AZ186" s="482"/>
      <c r="BA186" s="482"/>
      <c r="BB186" s="482"/>
      <c r="BC186" s="482"/>
      <c r="BD186" s="482"/>
      <c r="BE186" s="482"/>
      <c r="BF186" s="482"/>
      <c r="BG186" s="482"/>
      <c r="BH186" s="482"/>
      <c r="BI186" s="482"/>
      <c r="BJ186" s="482"/>
      <c r="BK186" s="482"/>
      <c r="BL186" s="482"/>
      <c r="BM186" s="482"/>
      <c r="BN186" s="482"/>
      <c r="BO186" s="482"/>
      <c r="BP186" s="482"/>
      <c r="BQ186" s="482"/>
      <c r="BR186" s="482"/>
      <c r="BS186" s="482"/>
      <c r="BT186" s="482"/>
      <c r="BU186" s="482"/>
      <c r="BV186" s="482"/>
      <c r="BW186" s="482"/>
      <c r="BX186" s="482"/>
      <c r="BY186" s="482"/>
      <c r="BZ186" s="482"/>
      <c r="CA186" s="482"/>
      <c r="CB186" s="482"/>
      <c r="CC186" s="482"/>
      <c r="CD186" s="482"/>
      <c r="CE186" s="482"/>
      <c r="CF186" s="482"/>
      <c r="CG186" s="482"/>
      <c r="CH186" s="482"/>
      <c r="CI186" s="482"/>
      <c r="CJ186" s="482"/>
      <c r="CK186" s="482"/>
      <c r="CL186" s="482"/>
      <c r="CM186" s="482"/>
      <c r="CN186" s="482"/>
      <c r="CO186" s="482"/>
      <c r="CP186" s="482"/>
      <c r="CQ186" s="482"/>
      <c r="CR186" s="482"/>
      <c r="CS186" s="482"/>
      <c r="CT186" s="482"/>
      <c r="CU186" s="482"/>
      <c r="CV186" s="482"/>
      <c r="CW186" s="482"/>
      <c r="CX186" s="482"/>
      <c r="CY186" s="482"/>
      <c r="CZ186" s="482"/>
      <c r="DA186" s="482"/>
      <c r="DB186" s="482"/>
      <c r="DC186" s="482"/>
      <c r="DD186" s="482"/>
      <c r="DE186" s="482"/>
      <c r="DF186" s="482"/>
      <c r="DG186" s="482"/>
      <c r="DH186" s="482"/>
      <c r="DI186" s="482"/>
      <c r="DJ186" s="482"/>
      <c r="DK186" s="482"/>
      <c r="DL186" s="482"/>
      <c r="DM186" s="482"/>
      <c r="DN186" s="482"/>
      <c r="DO186" s="482"/>
      <c r="DP186" s="482"/>
      <c r="DQ186" s="482"/>
      <c r="DR186" s="482"/>
      <c r="DS186" s="482"/>
      <c r="DT186" s="482"/>
      <c r="DU186" s="482"/>
      <c r="DV186" s="482"/>
      <c r="DW186" s="482"/>
      <c r="DX186" s="482"/>
      <c r="DY186" s="482"/>
      <c r="DZ186" s="482"/>
      <c r="EA186" s="482"/>
      <c r="EB186" s="482"/>
      <c r="EC186" s="482"/>
      <c r="ED186" s="482"/>
      <c r="EE186" s="482"/>
      <c r="EF186" s="482"/>
      <c r="EG186" s="482"/>
      <c r="EH186" s="482"/>
      <c r="EI186" s="482"/>
      <c r="EJ186" s="482"/>
      <c r="EK186" s="482"/>
      <c r="EL186" s="482"/>
      <c r="EM186" s="482"/>
      <c r="EN186" s="482"/>
      <c r="EO186" s="482"/>
      <c r="EP186" s="482"/>
      <c r="EQ186" s="482"/>
      <c r="ER186" s="482"/>
      <c r="ES186" s="482"/>
      <c r="ET186" s="482"/>
      <c r="EU186" s="482"/>
      <c r="EV186" s="482"/>
      <c r="EW186" s="482"/>
      <c r="EX186" s="482"/>
      <c r="EY186" s="482"/>
      <c r="EZ186" s="482"/>
      <c r="FA186" s="482"/>
      <c r="FB186" s="482"/>
      <c r="FC186" s="482"/>
      <c r="FD186" s="482"/>
      <c r="FE186" s="482"/>
      <c r="FF186" s="482"/>
      <c r="FG186" s="482"/>
      <c r="FH186" s="482"/>
      <c r="FI186" s="482"/>
      <c r="FJ186" s="482"/>
      <c r="FK186" s="482"/>
      <c r="FL186" s="482"/>
      <c r="FM186" s="482"/>
      <c r="FN186" s="482"/>
      <c r="FO186" s="482"/>
      <c r="FP186" s="482"/>
      <c r="FQ186" s="482"/>
      <c r="FR186" s="482"/>
    </row>
    <row r="187" spans="1:174" s="536" customFormat="1" ht="18" customHeight="1" x14ac:dyDescent="0.2">
      <c r="A187" s="472"/>
      <c r="B187" s="818"/>
      <c r="C187" s="554" t="s">
        <v>380</v>
      </c>
      <c r="D187" s="528" t="s">
        <v>381</v>
      </c>
      <c r="E187" s="528"/>
      <c r="F187" s="529">
        <v>5.27</v>
      </c>
      <c r="G187" s="530">
        <f t="shared" ref="G187:G192" si="32">F187*1.1</f>
        <v>5.7969999999999997</v>
      </c>
      <c r="H187" s="531">
        <v>10</v>
      </c>
      <c r="I187" s="532">
        <f t="shared" ref="I187:I192" si="33">K187*F187</f>
        <v>0</v>
      </c>
      <c r="J187" s="533">
        <f t="shared" ref="J187:J192" si="34">K187*G187</f>
        <v>0</v>
      </c>
      <c r="K187" s="534">
        <f t="shared" ref="K187:K192" si="35">SUM(L187:L187)</f>
        <v>0</v>
      </c>
      <c r="L187" s="551"/>
      <c r="M187" s="99"/>
      <c r="N187" s="99"/>
      <c r="O187" s="482"/>
      <c r="P187" s="482"/>
      <c r="Q187" s="482"/>
      <c r="R187" s="482"/>
      <c r="S187" s="482"/>
      <c r="T187" s="482"/>
      <c r="U187" s="482"/>
      <c r="V187" s="482"/>
      <c r="W187" s="482"/>
      <c r="X187" s="482"/>
      <c r="Y187" s="482"/>
      <c r="Z187" s="482"/>
      <c r="AA187" s="482"/>
      <c r="AB187" s="482"/>
      <c r="AC187" s="482"/>
      <c r="AD187" s="482"/>
      <c r="AE187" s="482"/>
      <c r="AF187" s="482"/>
      <c r="AG187" s="482"/>
      <c r="AH187" s="482"/>
      <c r="AI187" s="482"/>
      <c r="AJ187" s="482"/>
      <c r="AK187" s="482"/>
      <c r="AL187" s="482"/>
      <c r="AM187" s="482"/>
      <c r="AN187" s="482"/>
      <c r="AO187" s="482"/>
      <c r="AP187" s="482"/>
      <c r="AQ187" s="482"/>
      <c r="AR187" s="482"/>
      <c r="AS187" s="482"/>
      <c r="AT187" s="482"/>
      <c r="AU187" s="482"/>
      <c r="AV187" s="482"/>
      <c r="AW187" s="482"/>
      <c r="AX187" s="482"/>
      <c r="AY187" s="482"/>
      <c r="AZ187" s="482"/>
      <c r="BA187" s="482"/>
      <c r="BB187" s="482"/>
      <c r="BC187" s="482"/>
      <c r="BD187" s="482"/>
      <c r="BE187" s="482"/>
      <c r="BF187" s="482"/>
      <c r="BG187" s="482"/>
      <c r="BH187" s="482"/>
      <c r="BI187" s="482"/>
      <c r="BJ187" s="482"/>
      <c r="BK187" s="482"/>
      <c r="BL187" s="482"/>
      <c r="BM187" s="482"/>
      <c r="BN187" s="482"/>
      <c r="BO187" s="482"/>
      <c r="BP187" s="482"/>
      <c r="BQ187" s="482"/>
      <c r="BR187" s="482"/>
      <c r="BS187" s="482"/>
      <c r="BT187" s="482"/>
      <c r="BU187" s="482"/>
      <c r="BV187" s="482"/>
      <c r="BW187" s="482"/>
      <c r="BX187" s="482"/>
      <c r="BY187" s="482"/>
      <c r="BZ187" s="482"/>
      <c r="CA187" s="482"/>
      <c r="CB187" s="482"/>
      <c r="CC187" s="482"/>
      <c r="CD187" s="482"/>
      <c r="CE187" s="482"/>
      <c r="CF187" s="482"/>
      <c r="CG187" s="482"/>
      <c r="CH187" s="482"/>
      <c r="CI187" s="482"/>
      <c r="CJ187" s="482"/>
      <c r="CK187" s="482"/>
      <c r="CL187" s="482"/>
      <c r="CM187" s="482"/>
      <c r="CN187" s="482"/>
      <c r="CO187" s="482"/>
      <c r="CP187" s="482"/>
      <c r="CQ187" s="482"/>
      <c r="CR187" s="482"/>
      <c r="CS187" s="482"/>
      <c r="CT187" s="482"/>
      <c r="CU187" s="482"/>
      <c r="CV187" s="482"/>
      <c r="CW187" s="482"/>
      <c r="CX187" s="482"/>
      <c r="CY187" s="482"/>
      <c r="CZ187" s="482"/>
      <c r="DA187" s="482"/>
      <c r="DB187" s="482"/>
      <c r="DC187" s="482"/>
      <c r="DD187" s="482"/>
      <c r="DE187" s="482"/>
      <c r="DF187" s="482"/>
      <c r="DG187" s="482"/>
      <c r="DH187" s="482"/>
      <c r="DI187" s="482"/>
      <c r="DJ187" s="482"/>
      <c r="DK187" s="482"/>
      <c r="DL187" s="482"/>
      <c r="DM187" s="482"/>
      <c r="DN187" s="482"/>
      <c r="DO187" s="482"/>
      <c r="DP187" s="482"/>
      <c r="DQ187" s="482"/>
      <c r="DR187" s="482"/>
      <c r="DS187" s="482"/>
      <c r="DT187" s="482"/>
      <c r="DU187" s="482"/>
      <c r="DV187" s="482"/>
      <c r="DW187" s="482"/>
      <c r="DX187" s="482"/>
      <c r="DY187" s="482"/>
      <c r="DZ187" s="482"/>
      <c r="EA187" s="482"/>
      <c r="EB187" s="482"/>
      <c r="EC187" s="482"/>
      <c r="ED187" s="482"/>
      <c r="EE187" s="482"/>
      <c r="EF187" s="482"/>
      <c r="EG187" s="482"/>
      <c r="EH187" s="482"/>
      <c r="EI187" s="482"/>
      <c r="EJ187" s="482"/>
      <c r="EK187" s="482"/>
      <c r="EL187" s="482"/>
      <c r="EM187" s="482"/>
      <c r="EN187" s="482"/>
      <c r="EO187" s="482"/>
      <c r="EP187" s="482"/>
      <c r="EQ187" s="482"/>
      <c r="ER187" s="482"/>
      <c r="ES187" s="482"/>
      <c r="ET187" s="482"/>
      <c r="EU187" s="482"/>
      <c r="EV187" s="482"/>
      <c r="EW187" s="482"/>
      <c r="EX187" s="482"/>
      <c r="EY187" s="482"/>
      <c r="EZ187" s="482"/>
      <c r="FA187" s="482"/>
      <c r="FB187" s="482"/>
      <c r="FC187" s="482"/>
      <c r="FD187" s="482"/>
      <c r="FE187" s="482"/>
      <c r="FF187" s="482"/>
      <c r="FG187" s="482"/>
      <c r="FH187" s="482"/>
      <c r="FI187" s="482"/>
      <c r="FJ187" s="482"/>
      <c r="FK187" s="482"/>
      <c r="FL187" s="482"/>
      <c r="FM187" s="482"/>
      <c r="FN187" s="482"/>
      <c r="FO187" s="482"/>
      <c r="FP187" s="482"/>
      <c r="FQ187" s="482"/>
      <c r="FR187" s="482"/>
    </row>
    <row r="188" spans="1:174" s="536" customFormat="1" ht="18" customHeight="1" x14ac:dyDescent="0.2">
      <c r="A188" s="472"/>
      <c r="B188" s="818"/>
      <c r="C188" s="517" t="s">
        <v>382</v>
      </c>
      <c r="D188" s="517"/>
      <c r="E188" s="517"/>
      <c r="F188" s="518">
        <v>3.18</v>
      </c>
      <c r="G188" s="519">
        <f t="shared" si="32"/>
        <v>3.4980000000000007</v>
      </c>
      <c r="H188" s="520">
        <v>10</v>
      </c>
      <c r="I188" s="521">
        <f t="shared" si="33"/>
        <v>0</v>
      </c>
      <c r="J188" s="522">
        <f t="shared" si="34"/>
        <v>0</v>
      </c>
      <c r="K188" s="523">
        <f t="shared" si="35"/>
        <v>0</v>
      </c>
      <c r="L188" s="552"/>
      <c r="M188" s="99"/>
      <c r="N188" s="99"/>
      <c r="O188" s="482"/>
      <c r="P188" s="482"/>
      <c r="Q188" s="482"/>
      <c r="R188" s="482"/>
      <c r="S188" s="482"/>
      <c r="T188" s="482"/>
      <c r="U188" s="482"/>
      <c r="V188" s="482"/>
      <c r="W188" s="482"/>
      <c r="X188" s="482"/>
      <c r="Y188" s="482"/>
      <c r="Z188" s="482"/>
      <c r="AA188" s="482"/>
      <c r="AB188" s="482"/>
      <c r="AC188" s="482"/>
      <c r="AD188" s="482"/>
      <c r="AE188" s="482"/>
      <c r="AF188" s="482"/>
      <c r="AG188" s="482"/>
      <c r="AH188" s="482"/>
      <c r="AI188" s="482"/>
      <c r="AJ188" s="482"/>
      <c r="AK188" s="482"/>
      <c r="AL188" s="482"/>
      <c r="AM188" s="482"/>
      <c r="AN188" s="482"/>
      <c r="AO188" s="482"/>
      <c r="AP188" s="482"/>
      <c r="AQ188" s="482"/>
      <c r="AR188" s="482"/>
      <c r="AS188" s="482"/>
      <c r="AT188" s="482"/>
      <c r="AU188" s="482"/>
      <c r="AV188" s="482"/>
      <c r="AW188" s="482"/>
      <c r="AX188" s="482"/>
      <c r="AY188" s="482"/>
      <c r="AZ188" s="482"/>
      <c r="BA188" s="482"/>
      <c r="BB188" s="482"/>
      <c r="BC188" s="482"/>
      <c r="BD188" s="482"/>
      <c r="BE188" s="482"/>
      <c r="BF188" s="482"/>
      <c r="BG188" s="482"/>
      <c r="BH188" s="482"/>
      <c r="BI188" s="482"/>
      <c r="BJ188" s="482"/>
      <c r="BK188" s="482"/>
      <c r="BL188" s="482"/>
      <c r="BM188" s="482"/>
      <c r="BN188" s="482"/>
      <c r="BO188" s="482"/>
      <c r="BP188" s="482"/>
      <c r="BQ188" s="482"/>
      <c r="BR188" s="482"/>
      <c r="BS188" s="482"/>
      <c r="BT188" s="482"/>
      <c r="BU188" s="482"/>
      <c r="BV188" s="482"/>
      <c r="BW188" s="482"/>
      <c r="BX188" s="482"/>
      <c r="BY188" s="482"/>
      <c r="BZ188" s="482"/>
      <c r="CA188" s="482"/>
      <c r="CB188" s="482"/>
      <c r="CC188" s="482"/>
      <c r="CD188" s="482"/>
      <c r="CE188" s="482"/>
      <c r="CF188" s="482"/>
      <c r="CG188" s="482"/>
      <c r="CH188" s="482"/>
      <c r="CI188" s="482"/>
      <c r="CJ188" s="482"/>
      <c r="CK188" s="482"/>
      <c r="CL188" s="482"/>
      <c r="CM188" s="482"/>
      <c r="CN188" s="482"/>
      <c r="CO188" s="482"/>
      <c r="CP188" s="482"/>
      <c r="CQ188" s="482"/>
      <c r="CR188" s="482"/>
      <c r="CS188" s="482"/>
      <c r="CT188" s="482"/>
      <c r="CU188" s="482"/>
      <c r="CV188" s="482"/>
      <c r="CW188" s="482"/>
      <c r="CX188" s="482"/>
      <c r="CY188" s="482"/>
      <c r="CZ188" s="482"/>
      <c r="DA188" s="482"/>
      <c r="DB188" s="482"/>
      <c r="DC188" s="482"/>
      <c r="DD188" s="482"/>
      <c r="DE188" s="482"/>
      <c r="DF188" s="482"/>
      <c r="DG188" s="482"/>
      <c r="DH188" s="482"/>
      <c r="DI188" s="482"/>
      <c r="DJ188" s="482"/>
      <c r="DK188" s="482"/>
      <c r="DL188" s="482"/>
      <c r="DM188" s="482"/>
      <c r="DN188" s="482"/>
      <c r="DO188" s="482"/>
      <c r="DP188" s="482"/>
      <c r="DQ188" s="482"/>
      <c r="DR188" s="482"/>
      <c r="DS188" s="482"/>
      <c r="DT188" s="482"/>
      <c r="DU188" s="482"/>
      <c r="DV188" s="482"/>
      <c r="DW188" s="482"/>
      <c r="DX188" s="482"/>
      <c r="DY188" s="482"/>
      <c r="DZ188" s="482"/>
      <c r="EA188" s="482"/>
      <c r="EB188" s="482"/>
      <c r="EC188" s="482"/>
      <c r="ED188" s="482"/>
      <c r="EE188" s="482"/>
      <c r="EF188" s="482"/>
      <c r="EG188" s="482"/>
      <c r="EH188" s="482"/>
      <c r="EI188" s="482"/>
      <c r="EJ188" s="482"/>
      <c r="EK188" s="482"/>
      <c r="EL188" s="482"/>
      <c r="EM188" s="482"/>
      <c r="EN188" s="482"/>
      <c r="EO188" s="482"/>
      <c r="EP188" s="482"/>
      <c r="EQ188" s="482"/>
      <c r="ER188" s="482"/>
      <c r="ES188" s="482"/>
      <c r="ET188" s="482"/>
      <c r="EU188" s="482"/>
      <c r="EV188" s="482"/>
      <c r="EW188" s="482"/>
      <c r="EX188" s="482"/>
      <c r="EY188" s="482"/>
      <c r="EZ188" s="482"/>
      <c r="FA188" s="482"/>
      <c r="FB188" s="482"/>
      <c r="FC188" s="482"/>
      <c r="FD188" s="482"/>
      <c r="FE188" s="482"/>
      <c r="FF188" s="482"/>
      <c r="FG188" s="482"/>
      <c r="FH188" s="482"/>
      <c r="FI188" s="482"/>
      <c r="FJ188" s="482"/>
      <c r="FK188" s="482"/>
      <c r="FL188" s="482"/>
      <c r="FM188" s="482"/>
      <c r="FN188" s="482"/>
      <c r="FO188" s="482"/>
      <c r="FP188" s="482"/>
      <c r="FQ188" s="482"/>
      <c r="FR188" s="482"/>
    </row>
    <row r="189" spans="1:174" s="536" customFormat="1" ht="18" customHeight="1" x14ac:dyDescent="0.2">
      <c r="A189" s="472"/>
      <c r="B189" s="818"/>
      <c r="C189" s="554" t="s">
        <v>383</v>
      </c>
      <c r="D189" s="553" t="s">
        <v>384</v>
      </c>
      <c r="E189" s="528"/>
      <c r="F189" s="529">
        <v>4</v>
      </c>
      <c r="G189" s="530">
        <f t="shared" si="32"/>
        <v>4.4000000000000004</v>
      </c>
      <c r="H189" s="531">
        <v>10</v>
      </c>
      <c r="I189" s="532">
        <f t="shared" si="33"/>
        <v>0</v>
      </c>
      <c r="J189" s="533">
        <f t="shared" si="34"/>
        <v>0</v>
      </c>
      <c r="K189" s="534">
        <f t="shared" si="35"/>
        <v>0</v>
      </c>
      <c r="L189" s="551"/>
      <c r="M189" s="99"/>
      <c r="N189" s="99"/>
      <c r="O189" s="482"/>
      <c r="P189" s="482"/>
      <c r="Q189" s="482"/>
      <c r="R189" s="482"/>
      <c r="S189" s="482"/>
      <c r="T189" s="482"/>
      <c r="U189" s="482"/>
      <c r="V189" s="482"/>
      <c r="W189" s="482"/>
      <c r="X189" s="482"/>
      <c r="Y189" s="482"/>
      <c r="Z189" s="482"/>
      <c r="AA189" s="482"/>
      <c r="AB189" s="482"/>
      <c r="AC189" s="482"/>
      <c r="AD189" s="482"/>
      <c r="AE189" s="482"/>
      <c r="AF189" s="482"/>
      <c r="AG189" s="482"/>
      <c r="AH189" s="482"/>
      <c r="AI189" s="482"/>
      <c r="AJ189" s="482"/>
      <c r="AK189" s="482"/>
      <c r="AL189" s="482"/>
      <c r="AM189" s="482"/>
      <c r="AN189" s="482"/>
      <c r="AO189" s="482"/>
      <c r="AP189" s="482"/>
      <c r="AQ189" s="482"/>
      <c r="AR189" s="482"/>
      <c r="AS189" s="482"/>
      <c r="AT189" s="482"/>
      <c r="AU189" s="482"/>
      <c r="AV189" s="482"/>
      <c r="AW189" s="482"/>
      <c r="AX189" s="482"/>
      <c r="AY189" s="482"/>
      <c r="AZ189" s="482"/>
      <c r="BA189" s="482"/>
      <c r="BB189" s="482"/>
      <c r="BC189" s="482"/>
      <c r="BD189" s="482"/>
      <c r="BE189" s="482"/>
      <c r="BF189" s="482"/>
      <c r="BG189" s="482"/>
      <c r="BH189" s="482"/>
      <c r="BI189" s="482"/>
      <c r="BJ189" s="482"/>
      <c r="BK189" s="482"/>
      <c r="BL189" s="482"/>
      <c r="BM189" s="482"/>
      <c r="BN189" s="482"/>
      <c r="BO189" s="482"/>
      <c r="BP189" s="482"/>
      <c r="BQ189" s="482"/>
      <c r="BR189" s="482"/>
      <c r="BS189" s="482"/>
      <c r="BT189" s="482"/>
      <c r="BU189" s="482"/>
      <c r="BV189" s="482"/>
      <c r="BW189" s="482"/>
      <c r="BX189" s="482"/>
      <c r="BY189" s="482"/>
      <c r="BZ189" s="482"/>
      <c r="CA189" s="482"/>
      <c r="CB189" s="482"/>
      <c r="CC189" s="482"/>
      <c r="CD189" s="482"/>
      <c r="CE189" s="482"/>
      <c r="CF189" s="482"/>
      <c r="CG189" s="482"/>
      <c r="CH189" s="482"/>
      <c r="CI189" s="482"/>
      <c r="CJ189" s="482"/>
      <c r="CK189" s="482"/>
      <c r="CL189" s="482"/>
      <c r="CM189" s="482"/>
      <c r="CN189" s="482"/>
      <c r="CO189" s="482"/>
      <c r="CP189" s="482"/>
      <c r="CQ189" s="482"/>
      <c r="CR189" s="482"/>
      <c r="CS189" s="482"/>
      <c r="CT189" s="482"/>
      <c r="CU189" s="482"/>
      <c r="CV189" s="482"/>
      <c r="CW189" s="482"/>
      <c r="CX189" s="482"/>
      <c r="CY189" s="482"/>
      <c r="CZ189" s="482"/>
      <c r="DA189" s="482"/>
      <c r="DB189" s="482"/>
      <c r="DC189" s="482"/>
      <c r="DD189" s="482"/>
      <c r="DE189" s="482"/>
      <c r="DF189" s="482"/>
      <c r="DG189" s="482"/>
      <c r="DH189" s="482"/>
      <c r="DI189" s="482"/>
      <c r="DJ189" s="482"/>
      <c r="DK189" s="482"/>
      <c r="DL189" s="482"/>
      <c r="DM189" s="482"/>
      <c r="DN189" s="482"/>
      <c r="DO189" s="482"/>
      <c r="DP189" s="482"/>
      <c r="DQ189" s="482"/>
      <c r="DR189" s="482"/>
      <c r="DS189" s="482"/>
      <c r="DT189" s="482"/>
      <c r="DU189" s="482"/>
      <c r="DV189" s="482"/>
      <c r="DW189" s="482"/>
      <c r="DX189" s="482"/>
      <c r="DY189" s="482"/>
      <c r="DZ189" s="482"/>
      <c r="EA189" s="482"/>
      <c r="EB189" s="482"/>
      <c r="EC189" s="482"/>
      <c r="ED189" s="482"/>
      <c r="EE189" s="482"/>
      <c r="EF189" s="482"/>
      <c r="EG189" s="482"/>
      <c r="EH189" s="482"/>
      <c r="EI189" s="482"/>
      <c r="EJ189" s="482"/>
      <c r="EK189" s="482"/>
      <c r="EL189" s="482"/>
      <c r="EM189" s="482"/>
      <c r="EN189" s="482"/>
      <c r="EO189" s="482"/>
      <c r="EP189" s="482"/>
      <c r="EQ189" s="482"/>
      <c r="ER189" s="482"/>
      <c r="ES189" s="482"/>
      <c r="ET189" s="482"/>
      <c r="EU189" s="482"/>
      <c r="EV189" s="482"/>
      <c r="EW189" s="482"/>
      <c r="EX189" s="482"/>
      <c r="EY189" s="482"/>
      <c r="EZ189" s="482"/>
      <c r="FA189" s="482"/>
      <c r="FB189" s="482"/>
      <c r="FC189" s="482"/>
      <c r="FD189" s="482"/>
      <c r="FE189" s="482"/>
      <c r="FF189" s="482"/>
      <c r="FG189" s="482"/>
      <c r="FH189" s="482"/>
      <c r="FI189" s="482"/>
      <c r="FJ189" s="482"/>
      <c r="FK189" s="482"/>
      <c r="FL189" s="482"/>
      <c r="FM189" s="482"/>
      <c r="FN189" s="482"/>
      <c r="FO189" s="482"/>
      <c r="FP189" s="482"/>
      <c r="FQ189" s="482"/>
      <c r="FR189" s="482"/>
    </row>
    <row r="190" spans="1:174" s="536" customFormat="1" ht="18" customHeight="1" x14ac:dyDescent="0.2">
      <c r="A190" s="472"/>
      <c r="B190" s="818"/>
      <c r="C190" s="517" t="s">
        <v>385</v>
      </c>
      <c r="D190" s="517" t="s">
        <v>386</v>
      </c>
      <c r="E190" s="517"/>
      <c r="F190" s="518">
        <v>4</v>
      </c>
      <c r="G190" s="519">
        <f t="shared" si="32"/>
        <v>4.4000000000000004</v>
      </c>
      <c r="H190" s="520">
        <v>10</v>
      </c>
      <c r="I190" s="521">
        <f t="shared" si="33"/>
        <v>0</v>
      </c>
      <c r="J190" s="522">
        <f t="shared" si="34"/>
        <v>0</v>
      </c>
      <c r="K190" s="523">
        <f t="shared" si="35"/>
        <v>0</v>
      </c>
      <c r="L190" s="552"/>
      <c r="M190" s="99"/>
      <c r="N190" s="99"/>
      <c r="O190" s="482"/>
      <c r="P190" s="482"/>
      <c r="Q190" s="482"/>
      <c r="R190" s="482"/>
      <c r="S190" s="482"/>
      <c r="T190" s="482"/>
      <c r="U190" s="482"/>
      <c r="V190" s="482"/>
      <c r="W190" s="482"/>
      <c r="X190" s="482"/>
      <c r="Y190" s="482"/>
      <c r="Z190" s="482"/>
      <c r="AA190" s="482"/>
      <c r="AB190" s="482"/>
      <c r="AC190" s="482"/>
      <c r="AD190" s="482"/>
      <c r="AE190" s="482"/>
      <c r="AF190" s="482"/>
      <c r="AG190" s="482"/>
      <c r="AH190" s="482"/>
      <c r="AI190" s="482"/>
      <c r="AJ190" s="482"/>
      <c r="AK190" s="482"/>
      <c r="AL190" s="482"/>
      <c r="AM190" s="482"/>
      <c r="AN190" s="482"/>
      <c r="AO190" s="482"/>
      <c r="AP190" s="482"/>
      <c r="AQ190" s="482"/>
      <c r="AR190" s="482"/>
      <c r="AS190" s="482"/>
      <c r="AT190" s="482"/>
      <c r="AU190" s="482"/>
      <c r="AV190" s="482"/>
      <c r="AW190" s="482"/>
      <c r="AX190" s="482"/>
      <c r="AY190" s="482"/>
      <c r="AZ190" s="482"/>
      <c r="BA190" s="482"/>
      <c r="BB190" s="482"/>
      <c r="BC190" s="482"/>
      <c r="BD190" s="482"/>
      <c r="BE190" s="482"/>
      <c r="BF190" s="482"/>
      <c r="BG190" s="482"/>
      <c r="BH190" s="482"/>
      <c r="BI190" s="482"/>
      <c r="BJ190" s="482"/>
      <c r="BK190" s="482"/>
      <c r="BL190" s="482"/>
      <c r="BM190" s="482"/>
      <c r="BN190" s="482"/>
      <c r="BO190" s="482"/>
      <c r="BP190" s="482"/>
      <c r="BQ190" s="482"/>
      <c r="BR190" s="482"/>
      <c r="BS190" s="482"/>
      <c r="BT190" s="482"/>
      <c r="BU190" s="482"/>
      <c r="BV190" s="482"/>
      <c r="BW190" s="482"/>
      <c r="BX190" s="482"/>
      <c r="BY190" s="482"/>
      <c r="BZ190" s="482"/>
      <c r="CA190" s="482"/>
      <c r="CB190" s="482"/>
      <c r="CC190" s="482"/>
      <c r="CD190" s="482"/>
      <c r="CE190" s="482"/>
      <c r="CF190" s="482"/>
      <c r="CG190" s="482"/>
      <c r="CH190" s="482"/>
      <c r="CI190" s="482"/>
      <c r="CJ190" s="482"/>
      <c r="CK190" s="482"/>
      <c r="CL190" s="482"/>
      <c r="CM190" s="482"/>
      <c r="CN190" s="482"/>
      <c r="CO190" s="482"/>
      <c r="CP190" s="482"/>
      <c r="CQ190" s="482"/>
      <c r="CR190" s="482"/>
      <c r="CS190" s="482"/>
      <c r="CT190" s="482"/>
      <c r="CU190" s="482"/>
      <c r="CV190" s="482"/>
      <c r="CW190" s="482"/>
      <c r="CX190" s="482"/>
      <c r="CY190" s="482"/>
      <c r="CZ190" s="482"/>
      <c r="DA190" s="482"/>
      <c r="DB190" s="482"/>
      <c r="DC190" s="482"/>
      <c r="DD190" s="482"/>
      <c r="DE190" s="482"/>
      <c r="DF190" s="482"/>
      <c r="DG190" s="482"/>
      <c r="DH190" s="482"/>
      <c r="DI190" s="482"/>
      <c r="DJ190" s="482"/>
      <c r="DK190" s="482"/>
      <c r="DL190" s="482"/>
      <c r="DM190" s="482"/>
      <c r="DN190" s="482"/>
      <c r="DO190" s="482"/>
      <c r="DP190" s="482"/>
      <c r="DQ190" s="482"/>
      <c r="DR190" s="482"/>
      <c r="DS190" s="482"/>
      <c r="DT190" s="482"/>
      <c r="DU190" s="482"/>
      <c r="DV190" s="482"/>
      <c r="DW190" s="482"/>
      <c r="DX190" s="482"/>
      <c r="DY190" s="482"/>
      <c r="DZ190" s="482"/>
      <c r="EA190" s="482"/>
      <c r="EB190" s="482"/>
      <c r="EC190" s="482"/>
      <c r="ED190" s="482"/>
      <c r="EE190" s="482"/>
      <c r="EF190" s="482"/>
      <c r="EG190" s="482"/>
      <c r="EH190" s="482"/>
      <c r="EI190" s="482"/>
      <c r="EJ190" s="482"/>
      <c r="EK190" s="482"/>
      <c r="EL190" s="482"/>
      <c r="EM190" s="482"/>
      <c r="EN190" s="482"/>
      <c r="EO190" s="482"/>
      <c r="EP190" s="482"/>
      <c r="EQ190" s="482"/>
      <c r="ER190" s="482"/>
      <c r="ES190" s="482"/>
      <c r="ET190" s="482"/>
      <c r="EU190" s="482"/>
      <c r="EV190" s="482"/>
      <c r="EW190" s="482"/>
      <c r="EX190" s="482"/>
      <c r="EY190" s="482"/>
      <c r="EZ190" s="482"/>
      <c r="FA190" s="482"/>
      <c r="FB190" s="482"/>
      <c r="FC190" s="482"/>
      <c r="FD190" s="482"/>
      <c r="FE190" s="482"/>
      <c r="FF190" s="482"/>
      <c r="FG190" s="482"/>
      <c r="FH190" s="482"/>
      <c r="FI190" s="482"/>
      <c r="FJ190" s="482"/>
      <c r="FK190" s="482"/>
      <c r="FL190" s="482"/>
      <c r="FM190" s="482"/>
      <c r="FN190" s="482"/>
      <c r="FO190" s="482"/>
      <c r="FP190" s="482"/>
      <c r="FQ190" s="482"/>
      <c r="FR190" s="482"/>
    </row>
    <row r="191" spans="1:174" s="536" customFormat="1" ht="18" customHeight="1" x14ac:dyDescent="0.2">
      <c r="A191" s="472"/>
      <c r="B191" s="818"/>
      <c r="C191" s="554" t="s">
        <v>387</v>
      </c>
      <c r="D191" s="554" t="s">
        <v>388</v>
      </c>
      <c r="E191" s="528"/>
      <c r="F191" s="529">
        <v>4</v>
      </c>
      <c r="G191" s="530">
        <f t="shared" si="32"/>
        <v>4.4000000000000004</v>
      </c>
      <c r="H191" s="531">
        <v>10</v>
      </c>
      <c r="I191" s="532">
        <f t="shared" si="33"/>
        <v>0</v>
      </c>
      <c r="J191" s="533">
        <f t="shared" si="34"/>
        <v>0</v>
      </c>
      <c r="K191" s="534">
        <f t="shared" si="35"/>
        <v>0</v>
      </c>
      <c r="L191" s="551"/>
      <c r="M191" s="99"/>
      <c r="N191" s="99"/>
      <c r="O191" s="482"/>
      <c r="P191" s="482"/>
      <c r="Q191" s="482"/>
      <c r="R191" s="482"/>
      <c r="S191" s="482"/>
      <c r="T191" s="482"/>
      <c r="U191" s="482"/>
      <c r="V191" s="482"/>
      <c r="W191" s="482"/>
      <c r="X191" s="482"/>
      <c r="Y191" s="482"/>
      <c r="Z191" s="482"/>
      <c r="AA191" s="482"/>
      <c r="AB191" s="482"/>
      <c r="AC191" s="482"/>
      <c r="AD191" s="482"/>
      <c r="AE191" s="482"/>
      <c r="AF191" s="482"/>
      <c r="AG191" s="482"/>
      <c r="AH191" s="482"/>
      <c r="AI191" s="482"/>
      <c r="AJ191" s="482"/>
      <c r="AK191" s="482"/>
      <c r="AL191" s="482"/>
      <c r="AM191" s="482"/>
      <c r="AN191" s="482"/>
      <c r="AO191" s="482"/>
      <c r="AP191" s="482"/>
      <c r="AQ191" s="482"/>
      <c r="AR191" s="482"/>
      <c r="AS191" s="482"/>
      <c r="AT191" s="482"/>
      <c r="AU191" s="482"/>
      <c r="AV191" s="482"/>
      <c r="AW191" s="482"/>
      <c r="AX191" s="482"/>
      <c r="AY191" s="482"/>
      <c r="AZ191" s="482"/>
      <c r="BA191" s="482"/>
      <c r="BB191" s="482"/>
      <c r="BC191" s="482"/>
      <c r="BD191" s="482"/>
      <c r="BE191" s="482"/>
      <c r="BF191" s="482"/>
      <c r="BG191" s="482"/>
      <c r="BH191" s="482"/>
      <c r="BI191" s="482"/>
      <c r="BJ191" s="482"/>
      <c r="BK191" s="482"/>
      <c r="BL191" s="482"/>
      <c r="BM191" s="482"/>
      <c r="BN191" s="482"/>
      <c r="BO191" s="482"/>
      <c r="BP191" s="482"/>
      <c r="BQ191" s="482"/>
      <c r="BR191" s="482"/>
      <c r="BS191" s="482"/>
      <c r="BT191" s="482"/>
      <c r="BU191" s="482"/>
      <c r="BV191" s="482"/>
      <c r="BW191" s="482"/>
      <c r="BX191" s="482"/>
      <c r="BY191" s="482"/>
      <c r="BZ191" s="482"/>
      <c r="CA191" s="482"/>
      <c r="CB191" s="482"/>
      <c r="CC191" s="482"/>
      <c r="CD191" s="482"/>
      <c r="CE191" s="482"/>
      <c r="CF191" s="482"/>
      <c r="CG191" s="482"/>
      <c r="CH191" s="482"/>
      <c r="CI191" s="482"/>
      <c r="CJ191" s="482"/>
      <c r="CK191" s="482"/>
      <c r="CL191" s="482"/>
      <c r="CM191" s="482"/>
      <c r="CN191" s="482"/>
      <c r="CO191" s="482"/>
      <c r="CP191" s="482"/>
      <c r="CQ191" s="482"/>
      <c r="CR191" s="482"/>
      <c r="CS191" s="482"/>
      <c r="CT191" s="482"/>
      <c r="CU191" s="482"/>
      <c r="CV191" s="482"/>
      <c r="CW191" s="482"/>
      <c r="CX191" s="482"/>
      <c r="CY191" s="482"/>
      <c r="CZ191" s="482"/>
      <c r="DA191" s="482"/>
      <c r="DB191" s="482"/>
      <c r="DC191" s="482"/>
      <c r="DD191" s="482"/>
      <c r="DE191" s="482"/>
      <c r="DF191" s="482"/>
      <c r="DG191" s="482"/>
      <c r="DH191" s="482"/>
      <c r="DI191" s="482"/>
      <c r="DJ191" s="482"/>
      <c r="DK191" s="482"/>
      <c r="DL191" s="482"/>
      <c r="DM191" s="482"/>
      <c r="DN191" s="482"/>
      <c r="DO191" s="482"/>
      <c r="DP191" s="482"/>
      <c r="DQ191" s="482"/>
      <c r="DR191" s="482"/>
      <c r="DS191" s="482"/>
      <c r="DT191" s="482"/>
      <c r="DU191" s="482"/>
      <c r="DV191" s="482"/>
      <c r="DW191" s="482"/>
      <c r="DX191" s="482"/>
      <c r="DY191" s="482"/>
      <c r="DZ191" s="482"/>
      <c r="EA191" s="482"/>
      <c r="EB191" s="482"/>
      <c r="EC191" s="482"/>
      <c r="ED191" s="482"/>
      <c r="EE191" s="482"/>
      <c r="EF191" s="482"/>
      <c r="EG191" s="482"/>
      <c r="EH191" s="482"/>
      <c r="EI191" s="482"/>
      <c r="EJ191" s="482"/>
      <c r="EK191" s="482"/>
      <c r="EL191" s="482"/>
      <c r="EM191" s="482"/>
      <c r="EN191" s="482"/>
      <c r="EO191" s="482"/>
      <c r="EP191" s="482"/>
      <c r="EQ191" s="482"/>
      <c r="ER191" s="482"/>
      <c r="ES191" s="482"/>
      <c r="ET191" s="482"/>
      <c r="EU191" s="482"/>
      <c r="EV191" s="482"/>
      <c r="EW191" s="482"/>
      <c r="EX191" s="482"/>
      <c r="EY191" s="482"/>
      <c r="EZ191" s="482"/>
      <c r="FA191" s="482"/>
      <c r="FB191" s="482"/>
      <c r="FC191" s="482"/>
      <c r="FD191" s="482"/>
      <c r="FE191" s="482"/>
      <c r="FF191" s="482"/>
      <c r="FG191" s="482"/>
      <c r="FH191" s="482"/>
      <c r="FI191" s="482"/>
      <c r="FJ191" s="482"/>
      <c r="FK191" s="482"/>
      <c r="FL191" s="482"/>
      <c r="FM191" s="482"/>
      <c r="FN191" s="482"/>
      <c r="FO191" s="482"/>
      <c r="FP191" s="482"/>
      <c r="FQ191" s="482"/>
      <c r="FR191" s="482"/>
    </row>
    <row r="192" spans="1:174" s="536" customFormat="1" ht="18" customHeight="1" x14ac:dyDescent="0.2">
      <c r="A192" s="472"/>
      <c r="B192" s="818"/>
      <c r="C192" s="517" t="s">
        <v>389</v>
      </c>
      <c r="D192" s="517"/>
      <c r="E192" s="517"/>
      <c r="F192" s="518">
        <v>1.81</v>
      </c>
      <c r="G192" s="519">
        <f t="shared" si="32"/>
        <v>1.9910000000000003</v>
      </c>
      <c r="H192" s="520">
        <v>10</v>
      </c>
      <c r="I192" s="521">
        <f t="shared" si="33"/>
        <v>0</v>
      </c>
      <c r="J192" s="522">
        <f t="shared" si="34"/>
        <v>0</v>
      </c>
      <c r="K192" s="523">
        <f t="shared" si="35"/>
        <v>0</v>
      </c>
      <c r="L192" s="552"/>
      <c r="M192" s="99"/>
      <c r="N192" s="99"/>
      <c r="O192" s="482"/>
      <c r="P192" s="482"/>
      <c r="Q192" s="482"/>
      <c r="R192" s="482"/>
      <c r="S192" s="482"/>
      <c r="T192" s="482"/>
      <c r="U192" s="482"/>
      <c r="V192" s="482"/>
      <c r="W192" s="482"/>
      <c r="X192" s="482"/>
      <c r="Y192" s="482"/>
      <c r="Z192" s="482"/>
      <c r="AA192" s="482"/>
      <c r="AB192" s="482"/>
      <c r="AC192" s="482"/>
      <c r="AD192" s="482"/>
      <c r="AE192" s="482"/>
      <c r="AF192" s="482"/>
      <c r="AG192" s="482"/>
      <c r="AH192" s="482"/>
      <c r="AI192" s="482"/>
      <c r="AJ192" s="482"/>
      <c r="AK192" s="482"/>
      <c r="AL192" s="482"/>
      <c r="AM192" s="482"/>
      <c r="AN192" s="482"/>
      <c r="AO192" s="482"/>
      <c r="AP192" s="482"/>
      <c r="AQ192" s="482"/>
      <c r="AR192" s="482"/>
      <c r="AS192" s="482"/>
      <c r="AT192" s="482"/>
      <c r="AU192" s="482"/>
      <c r="AV192" s="482"/>
      <c r="AW192" s="482"/>
      <c r="AX192" s="482"/>
      <c r="AY192" s="482"/>
      <c r="AZ192" s="482"/>
      <c r="BA192" s="482"/>
      <c r="BB192" s="482"/>
      <c r="BC192" s="482"/>
      <c r="BD192" s="482"/>
      <c r="BE192" s="482"/>
      <c r="BF192" s="482"/>
      <c r="BG192" s="482"/>
      <c r="BH192" s="482"/>
      <c r="BI192" s="482"/>
      <c r="BJ192" s="482"/>
      <c r="BK192" s="482"/>
      <c r="BL192" s="482"/>
      <c r="BM192" s="482"/>
      <c r="BN192" s="482"/>
      <c r="BO192" s="482"/>
      <c r="BP192" s="482"/>
      <c r="BQ192" s="482"/>
      <c r="BR192" s="482"/>
      <c r="BS192" s="482"/>
      <c r="BT192" s="482"/>
      <c r="BU192" s="482"/>
      <c r="BV192" s="482"/>
      <c r="BW192" s="482"/>
      <c r="BX192" s="482"/>
      <c r="BY192" s="482"/>
      <c r="BZ192" s="482"/>
      <c r="CA192" s="482"/>
      <c r="CB192" s="482"/>
      <c r="CC192" s="482"/>
      <c r="CD192" s="482"/>
      <c r="CE192" s="482"/>
      <c r="CF192" s="482"/>
      <c r="CG192" s="482"/>
      <c r="CH192" s="482"/>
      <c r="CI192" s="482"/>
      <c r="CJ192" s="482"/>
      <c r="CK192" s="482"/>
      <c r="CL192" s="482"/>
      <c r="CM192" s="482"/>
      <c r="CN192" s="482"/>
      <c r="CO192" s="482"/>
      <c r="CP192" s="482"/>
      <c r="CQ192" s="482"/>
      <c r="CR192" s="482"/>
      <c r="CS192" s="482"/>
      <c r="CT192" s="482"/>
      <c r="CU192" s="482"/>
      <c r="CV192" s="482"/>
      <c r="CW192" s="482"/>
      <c r="CX192" s="482"/>
      <c r="CY192" s="482"/>
      <c r="CZ192" s="482"/>
      <c r="DA192" s="482"/>
      <c r="DB192" s="482"/>
      <c r="DC192" s="482"/>
      <c r="DD192" s="482"/>
      <c r="DE192" s="482"/>
      <c r="DF192" s="482"/>
      <c r="DG192" s="482"/>
      <c r="DH192" s="482"/>
      <c r="DI192" s="482"/>
      <c r="DJ192" s="482"/>
      <c r="DK192" s="482"/>
      <c r="DL192" s="482"/>
      <c r="DM192" s="482"/>
      <c r="DN192" s="482"/>
      <c r="DO192" s="482"/>
      <c r="DP192" s="482"/>
      <c r="DQ192" s="482"/>
      <c r="DR192" s="482"/>
      <c r="DS192" s="482"/>
      <c r="DT192" s="482"/>
      <c r="DU192" s="482"/>
      <c r="DV192" s="482"/>
      <c r="DW192" s="482"/>
      <c r="DX192" s="482"/>
      <c r="DY192" s="482"/>
      <c r="DZ192" s="482"/>
      <c r="EA192" s="482"/>
      <c r="EB192" s="482"/>
      <c r="EC192" s="482"/>
      <c r="ED192" s="482"/>
      <c r="EE192" s="482"/>
      <c r="EF192" s="482"/>
      <c r="EG192" s="482"/>
      <c r="EH192" s="482"/>
      <c r="EI192" s="482"/>
      <c r="EJ192" s="482"/>
      <c r="EK192" s="482"/>
      <c r="EL192" s="482"/>
      <c r="EM192" s="482"/>
      <c r="EN192" s="482"/>
      <c r="EO192" s="482"/>
      <c r="EP192" s="482"/>
      <c r="EQ192" s="482"/>
      <c r="ER192" s="482"/>
      <c r="ES192" s="482"/>
      <c r="ET192" s="482"/>
      <c r="EU192" s="482"/>
      <c r="EV192" s="482"/>
      <c r="EW192" s="482"/>
      <c r="EX192" s="482"/>
      <c r="EY192" s="482"/>
      <c r="EZ192" s="482"/>
      <c r="FA192" s="482"/>
      <c r="FB192" s="482"/>
      <c r="FC192" s="482"/>
      <c r="FD192" s="482"/>
      <c r="FE192" s="482"/>
      <c r="FF192" s="482"/>
      <c r="FG192" s="482"/>
      <c r="FH192" s="482"/>
      <c r="FI192" s="482"/>
      <c r="FJ192" s="482"/>
      <c r="FK192" s="482"/>
      <c r="FL192" s="482"/>
      <c r="FM192" s="482"/>
      <c r="FN192" s="482"/>
      <c r="FO192" s="482"/>
      <c r="FP192" s="482"/>
      <c r="FQ192" s="482"/>
      <c r="FR192" s="482"/>
    </row>
    <row r="193" spans="1:174" s="536" customFormat="1" ht="18" customHeight="1" x14ac:dyDescent="0.2">
      <c r="A193" s="472"/>
      <c r="B193" s="818"/>
      <c r="C193" s="526" t="s">
        <v>390</v>
      </c>
      <c r="D193" s="528"/>
      <c r="E193" s="528"/>
      <c r="F193" s="529"/>
      <c r="G193" s="530"/>
      <c r="H193" s="531"/>
      <c r="I193" s="532"/>
      <c r="J193" s="533"/>
      <c r="K193" s="534"/>
      <c r="L193" s="551"/>
      <c r="M193" s="99"/>
      <c r="N193" s="99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82"/>
      <c r="Z193" s="482"/>
      <c r="AA193" s="482"/>
      <c r="AB193" s="482"/>
      <c r="AC193" s="482"/>
      <c r="AD193" s="482"/>
      <c r="AE193" s="482"/>
      <c r="AF193" s="482"/>
      <c r="AG193" s="482"/>
      <c r="AH193" s="482"/>
      <c r="AI193" s="482"/>
      <c r="AJ193" s="482"/>
      <c r="AK193" s="482"/>
      <c r="AL193" s="482"/>
      <c r="AM193" s="482"/>
      <c r="AN193" s="482"/>
      <c r="AO193" s="482"/>
      <c r="AP193" s="482"/>
      <c r="AQ193" s="482"/>
      <c r="AR193" s="482"/>
      <c r="AS193" s="482"/>
      <c r="AT193" s="482"/>
      <c r="AU193" s="482"/>
      <c r="AV193" s="482"/>
      <c r="AW193" s="482"/>
      <c r="AX193" s="482"/>
      <c r="AY193" s="482"/>
      <c r="AZ193" s="482"/>
      <c r="BA193" s="482"/>
      <c r="BB193" s="482"/>
      <c r="BC193" s="482"/>
      <c r="BD193" s="482"/>
      <c r="BE193" s="482"/>
      <c r="BF193" s="482"/>
      <c r="BG193" s="482"/>
      <c r="BH193" s="482"/>
      <c r="BI193" s="482"/>
      <c r="BJ193" s="482"/>
      <c r="BK193" s="482"/>
      <c r="BL193" s="482"/>
      <c r="BM193" s="482"/>
      <c r="BN193" s="482"/>
      <c r="BO193" s="482"/>
      <c r="BP193" s="482"/>
      <c r="BQ193" s="482"/>
      <c r="BR193" s="482"/>
      <c r="BS193" s="482"/>
      <c r="BT193" s="482"/>
      <c r="BU193" s="482"/>
      <c r="BV193" s="482"/>
      <c r="BW193" s="482"/>
      <c r="BX193" s="482"/>
      <c r="BY193" s="482"/>
      <c r="BZ193" s="482"/>
      <c r="CA193" s="482"/>
      <c r="CB193" s="482"/>
      <c r="CC193" s="482"/>
      <c r="CD193" s="482"/>
      <c r="CE193" s="482"/>
      <c r="CF193" s="482"/>
      <c r="CG193" s="482"/>
      <c r="CH193" s="482"/>
      <c r="CI193" s="482"/>
      <c r="CJ193" s="482"/>
      <c r="CK193" s="482"/>
      <c r="CL193" s="482"/>
      <c r="CM193" s="482"/>
      <c r="CN193" s="482"/>
      <c r="CO193" s="482"/>
      <c r="CP193" s="482"/>
      <c r="CQ193" s="482"/>
      <c r="CR193" s="482"/>
      <c r="CS193" s="482"/>
      <c r="CT193" s="482"/>
      <c r="CU193" s="482"/>
      <c r="CV193" s="482"/>
      <c r="CW193" s="482"/>
      <c r="CX193" s="482"/>
      <c r="CY193" s="482"/>
      <c r="CZ193" s="482"/>
      <c r="DA193" s="482"/>
      <c r="DB193" s="482"/>
      <c r="DC193" s="482"/>
      <c r="DD193" s="482"/>
      <c r="DE193" s="482"/>
      <c r="DF193" s="482"/>
      <c r="DG193" s="482"/>
      <c r="DH193" s="482"/>
      <c r="DI193" s="482"/>
      <c r="DJ193" s="482"/>
      <c r="DK193" s="482"/>
      <c r="DL193" s="482"/>
      <c r="DM193" s="482"/>
      <c r="DN193" s="482"/>
      <c r="DO193" s="482"/>
      <c r="DP193" s="482"/>
      <c r="DQ193" s="482"/>
      <c r="DR193" s="482"/>
      <c r="DS193" s="482"/>
      <c r="DT193" s="482"/>
      <c r="DU193" s="482"/>
      <c r="DV193" s="482"/>
      <c r="DW193" s="482"/>
      <c r="DX193" s="482"/>
      <c r="DY193" s="482"/>
      <c r="DZ193" s="482"/>
      <c r="EA193" s="482"/>
      <c r="EB193" s="482"/>
      <c r="EC193" s="482"/>
      <c r="ED193" s="482"/>
      <c r="EE193" s="482"/>
      <c r="EF193" s="482"/>
      <c r="EG193" s="482"/>
      <c r="EH193" s="482"/>
      <c r="EI193" s="482"/>
      <c r="EJ193" s="482"/>
      <c r="EK193" s="482"/>
      <c r="EL193" s="482"/>
      <c r="EM193" s="482"/>
      <c r="EN193" s="482"/>
      <c r="EO193" s="482"/>
      <c r="EP193" s="482"/>
      <c r="EQ193" s="482"/>
      <c r="ER193" s="482"/>
      <c r="ES193" s="482"/>
      <c r="ET193" s="482"/>
      <c r="EU193" s="482"/>
      <c r="EV193" s="482"/>
      <c r="EW193" s="482"/>
      <c r="EX193" s="482"/>
      <c r="EY193" s="482"/>
      <c r="EZ193" s="482"/>
      <c r="FA193" s="482"/>
      <c r="FB193" s="482"/>
      <c r="FC193" s="482"/>
      <c r="FD193" s="482"/>
      <c r="FE193" s="482"/>
      <c r="FF193" s="482"/>
      <c r="FG193" s="482"/>
      <c r="FH193" s="482"/>
      <c r="FI193" s="482"/>
      <c r="FJ193" s="482"/>
      <c r="FK193" s="482"/>
      <c r="FL193" s="482"/>
      <c r="FM193" s="482"/>
      <c r="FN193" s="482"/>
      <c r="FO193" s="482"/>
      <c r="FP193" s="482"/>
      <c r="FQ193" s="482"/>
      <c r="FR193" s="482"/>
    </row>
    <row r="194" spans="1:174" s="536" customFormat="1" ht="18" customHeight="1" x14ac:dyDescent="0.2">
      <c r="A194" s="472"/>
      <c r="B194" s="818"/>
      <c r="C194" s="517" t="s">
        <v>391</v>
      </c>
      <c r="D194" s="517" t="s">
        <v>392</v>
      </c>
      <c r="E194" s="517"/>
      <c r="F194" s="518">
        <v>3.82</v>
      </c>
      <c r="G194" s="519">
        <f>F194*1.1</f>
        <v>4.202</v>
      </c>
      <c r="H194" s="520">
        <v>10</v>
      </c>
      <c r="I194" s="521">
        <f>K194*F194</f>
        <v>0</v>
      </c>
      <c r="J194" s="522">
        <f>K194*G194</f>
        <v>0</v>
      </c>
      <c r="K194" s="523">
        <f>SUM(L194:L194)</f>
        <v>0</v>
      </c>
      <c r="L194" s="524"/>
      <c r="M194" s="99"/>
      <c r="N194" s="99"/>
      <c r="O194" s="482"/>
      <c r="P194" s="482"/>
      <c r="Q194" s="482"/>
      <c r="R194" s="482"/>
      <c r="S194" s="482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482"/>
      <c r="AI194" s="482"/>
      <c r="AJ194" s="482"/>
      <c r="AK194" s="482"/>
      <c r="AL194" s="482"/>
      <c r="AM194" s="482"/>
      <c r="AN194" s="482"/>
      <c r="AO194" s="482"/>
      <c r="AP194" s="482"/>
      <c r="AQ194" s="482"/>
      <c r="AR194" s="482"/>
      <c r="AS194" s="482"/>
      <c r="AT194" s="482"/>
      <c r="AU194" s="482"/>
      <c r="AV194" s="482"/>
      <c r="AW194" s="482"/>
      <c r="AX194" s="482"/>
      <c r="AY194" s="482"/>
      <c r="AZ194" s="482"/>
      <c r="BA194" s="482"/>
      <c r="BB194" s="482"/>
      <c r="BC194" s="482"/>
      <c r="BD194" s="482"/>
      <c r="BE194" s="482"/>
      <c r="BF194" s="482"/>
      <c r="BG194" s="482"/>
      <c r="BH194" s="482"/>
      <c r="BI194" s="482"/>
      <c r="BJ194" s="482"/>
      <c r="BK194" s="482"/>
      <c r="BL194" s="482"/>
      <c r="BM194" s="482"/>
      <c r="BN194" s="482"/>
      <c r="BO194" s="482"/>
      <c r="BP194" s="482"/>
      <c r="BQ194" s="482"/>
      <c r="BR194" s="482"/>
      <c r="BS194" s="482"/>
      <c r="BT194" s="482"/>
      <c r="BU194" s="482"/>
      <c r="BV194" s="482"/>
      <c r="BW194" s="482"/>
      <c r="BX194" s="482"/>
      <c r="BY194" s="482"/>
      <c r="BZ194" s="482"/>
      <c r="CA194" s="482"/>
      <c r="CB194" s="482"/>
      <c r="CC194" s="482"/>
      <c r="CD194" s="482"/>
      <c r="CE194" s="482"/>
      <c r="CF194" s="482"/>
      <c r="CG194" s="482"/>
      <c r="CH194" s="482"/>
      <c r="CI194" s="482"/>
      <c r="CJ194" s="482"/>
      <c r="CK194" s="482"/>
      <c r="CL194" s="482"/>
      <c r="CM194" s="482"/>
      <c r="CN194" s="482"/>
      <c r="CO194" s="482"/>
      <c r="CP194" s="482"/>
      <c r="CQ194" s="482"/>
      <c r="CR194" s="482"/>
      <c r="CS194" s="482"/>
      <c r="CT194" s="482"/>
      <c r="CU194" s="482"/>
      <c r="CV194" s="482"/>
      <c r="CW194" s="482"/>
      <c r="CX194" s="482"/>
      <c r="CY194" s="482"/>
      <c r="CZ194" s="482"/>
      <c r="DA194" s="482"/>
      <c r="DB194" s="482"/>
      <c r="DC194" s="482"/>
      <c r="DD194" s="482"/>
      <c r="DE194" s="482"/>
      <c r="DF194" s="482"/>
      <c r="DG194" s="482"/>
      <c r="DH194" s="482"/>
      <c r="DI194" s="482"/>
      <c r="DJ194" s="482"/>
      <c r="DK194" s="482"/>
      <c r="DL194" s="482"/>
      <c r="DM194" s="482"/>
      <c r="DN194" s="482"/>
      <c r="DO194" s="482"/>
      <c r="DP194" s="482"/>
      <c r="DQ194" s="482"/>
      <c r="DR194" s="482"/>
      <c r="DS194" s="482"/>
      <c r="DT194" s="482"/>
      <c r="DU194" s="482"/>
      <c r="DV194" s="482"/>
      <c r="DW194" s="482"/>
      <c r="DX194" s="482"/>
      <c r="DY194" s="482"/>
      <c r="DZ194" s="482"/>
      <c r="EA194" s="482"/>
      <c r="EB194" s="482"/>
      <c r="EC194" s="482"/>
      <c r="ED194" s="482"/>
      <c r="EE194" s="482"/>
      <c r="EF194" s="482"/>
      <c r="EG194" s="482"/>
      <c r="EH194" s="482"/>
      <c r="EI194" s="482"/>
      <c r="EJ194" s="482"/>
      <c r="EK194" s="482"/>
      <c r="EL194" s="482"/>
      <c r="EM194" s="482"/>
      <c r="EN194" s="482"/>
      <c r="EO194" s="482"/>
      <c r="EP194" s="482"/>
      <c r="EQ194" s="482"/>
      <c r="ER194" s="482"/>
      <c r="ES194" s="482"/>
      <c r="ET194" s="482"/>
      <c r="EU194" s="482"/>
      <c r="EV194" s="482"/>
      <c r="EW194" s="482"/>
      <c r="EX194" s="482"/>
      <c r="EY194" s="482"/>
      <c r="EZ194" s="482"/>
      <c r="FA194" s="482"/>
      <c r="FB194" s="482"/>
      <c r="FC194" s="482"/>
      <c r="FD194" s="482"/>
      <c r="FE194" s="482"/>
      <c r="FF194" s="482"/>
      <c r="FG194" s="482"/>
      <c r="FH194" s="482"/>
      <c r="FI194" s="482"/>
      <c r="FJ194" s="482"/>
      <c r="FK194" s="482"/>
      <c r="FL194" s="482"/>
      <c r="FM194" s="482"/>
      <c r="FN194" s="482"/>
      <c r="FO194" s="482"/>
      <c r="FP194" s="482"/>
      <c r="FQ194" s="482"/>
      <c r="FR194" s="482"/>
    </row>
    <row r="195" spans="1:174" s="536" customFormat="1" ht="18" customHeight="1" x14ac:dyDescent="0.2">
      <c r="A195" s="472"/>
      <c r="B195" s="818"/>
      <c r="C195" s="528" t="s">
        <v>393</v>
      </c>
      <c r="D195" s="527" t="s">
        <v>394</v>
      </c>
      <c r="E195" s="528"/>
      <c r="F195" s="529">
        <v>5</v>
      </c>
      <c r="G195" s="530">
        <f>F195*1.1</f>
        <v>5.5</v>
      </c>
      <c r="H195" s="531">
        <v>10</v>
      </c>
      <c r="I195" s="532">
        <f>K195*F195</f>
        <v>0</v>
      </c>
      <c r="J195" s="533">
        <f>K195*G195</f>
        <v>0</v>
      </c>
      <c r="K195" s="534">
        <f>SUM(L195:L195)</f>
        <v>0</v>
      </c>
      <c r="L195" s="535"/>
      <c r="M195" s="99"/>
      <c r="N195" s="99"/>
      <c r="O195" s="482"/>
      <c r="P195" s="482"/>
      <c r="Q195" s="482"/>
      <c r="R195" s="482"/>
      <c r="S195" s="482"/>
      <c r="T195" s="482"/>
      <c r="U195" s="482"/>
      <c r="V195" s="482"/>
      <c r="W195" s="482"/>
      <c r="X195" s="482"/>
      <c r="Y195" s="482"/>
      <c r="Z195" s="482"/>
      <c r="AA195" s="482"/>
      <c r="AB195" s="482"/>
      <c r="AC195" s="482"/>
      <c r="AD195" s="482"/>
      <c r="AE195" s="482"/>
      <c r="AF195" s="482"/>
      <c r="AG195" s="482"/>
      <c r="AH195" s="482"/>
      <c r="AI195" s="482"/>
      <c r="AJ195" s="482"/>
      <c r="AK195" s="482"/>
      <c r="AL195" s="482"/>
      <c r="AM195" s="482"/>
      <c r="AN195" s="482"/>
      <c r="AO195" s="482"/>
      <c r="AP195" s="482"/>
      <c r="AQ195" s="482"/>
      <c r="AR195" s="482"/>
      <c r="AS195" s="482"/>
      <c r="AT195" s="482"/>
      <c r="AU195" s="482"/>
      <c r="AV195" s="482"/>
      <c r="AW195" s="482"/>
      <c r="AX195" s="482"/>
      <c r="AY195" s="482"/>
      <c r="AZ195" s="482"/>
      <c r="BA195" s="482"/>
      <c r="BB195" s="482"/>
      <c r="BC195" s="482"/>
      <c r="BD195" s="482"/>
      <c r="BE195" s="482"/>
      <c r="BF195" s="482"/>
      <c r="BG195" s="482"/>
      <c r="BH195" s="482"/>
      <c r="BI195" s="482"/>
      <c r="BJ195" s="482"/>
      <c r="BK195" s="482"/>
      <c r="BL195" s="482"/>
      <c r="BM195" s="482"/>
      <c r="BN195" s="482"/>
      <c r="BO195" s="482"/>
      <c r="BP195" s="482"/>
      <c r="BQ195" s="482"/>
      <c r="BR195" s="482"/>
      <c r="BS195" s="482"/>
      <c r="BT195" s="482"/>
      <c r="BU195" s="482"/>
      <c r="BV195" s="482"/>
      <c r="BW195" s="482"/>
      <c r="BX195" s="482"/>
      <c r="BY195" s="482"/>
      <c r="BZ195" s="482"/>
      <c r="CA195" s="482"/>
      <c r="CB195" s="482"/>
      <c r="CC195" s="482"/>
      <c r="CD195" s="482"/>
      <c r="CE195" s="482"/>
      <c r="CF195" s="482"/>
      <c r="CG195" s="482"/>
      <c r="CH195" s="482"/>
      <c r="CI195" s="482"/>
      <c r="CJ195" s="482"/>
      <c r="CK195" s="482"/>
      <c r="CL195" s="482"/>
      <c r="CM195" s="482"/>
      <c r="CN195" s="482"/>
      <c r="CO195" s="482"/>
      <c r="CP195" s="482"/>
      <c r="CQ195" s="482"/>
      <c r="CR195" s="482"/>
      <c r="CS195" s="482"/>
      <c r="CT195" s="482"/>
      <c r="CU195" s="482"/>
      <c r="CV195" s="482"/>
      <c r="CW195" s="482"/>
      <c r="CX195" s="482"/>
      <c r="CY195" s="482"/>
      <c r="CZ195" s="482"/>
      <c r="DA195" s="482"/>
      <c r="DB195" s="482"/>
      <c r="DC195" s="482"/>
      <c r="DD195" s="482"/>
      <c r="DE195" s="482"/>
      <c r="DF195" s="482"/>
      <c r="DG195" s="482"/>
      <c r="DH195" s="482"/>
      <c r="DI195" s="482"/>
      <c r="DJ195" s="482"/>
      <c r="DK195" s="482"/>
      <c r="DL195" s="482"/>
      <c r="DM195" s="482"/>
      <c r="DN195" s="482"/>
      <c r="DO195" s="482"/>
      <c r="DP195" s="482"/>
      <c r="DQ195" s="482"/>
      <c r="DR195" s="482"/>
      <c r="DS195" s="482"/>
      <c r="DT195" s="482"/>
      <c r="DU195" s="482"/>
      <c r="DV195" s="482"/>
      <c r="DW195" s="482"/>
      <c r="DX195" s="482"/>
      <c r="DY195" s="482"/>
      <c r="DZ195" s="482"/>
      <c r="EA195" s="482"/>
      <c r="EB195" s="482"/>
      <c r="EC195" s="482"/>
      <c r="ED195" s="482"/>
      <c r="EE195" s="482"/>
      <c r="EF195" s="482"/>
      <c r="EG195" s="482"/>
      <c r="EH195" s="482"/>
      <c r="EI195" s="482"/>
      <c r="EJ195" s="482"/>
      <c r="EK195" s="482"/>
      <c r="EL195" s="482"/>
      <c r="EM195" s="482"/>
      <c r="EN195" s="482"/>
      <c r="EO195" s="482"/>
      <c r="EP195" s="482"/>
      <c r="EQ195" s="482"/>
      <c r="ER195" s="482"/>
      <c r="ES195" s="482"/>
      <c r="ET195" s="482"/>
      <c r="EU195" s="482"/>
      <c r="EV195" s="482"/>
      <c r="EW195" s="482"/>
      <c r="EX195" s="482"/>
      <c r="EY195" s="482"/>
      <c r="EZ195" s="482"/>
      <c r="FA195" s="482"/>
      <c r="FB195" s="482"/>
      <c r="FC195" s="482"/>
      <c r="FD195" s="482"/>
      <c r="FE195" s="482"/>
      <c r="FF195" s="482"/>
      <c r="FG195" s="482"/>
      <c r="FH195" s="482"/>
      <c r="FI195" s="482"/>
      <c r="FJ195" s="482"/>
      <c r="FK195" s="482"/>
      <c r="FL195" s="482"/>
      <c r="FM195" s="482"/>
      <c r="FN195" s="482"/>
      <c r="FO195" s="482"/>
      <c r="FP195" s="482"/>
      <c r="FQ195" s="482"/>
      <c r="FR195" s="482"/>
    </row>
    <row r="196" spans="1:174" s="536" customFormat="1" ht="18" customHeight="1" x14ac:dyDescent="0.2">
      <c r="A196" s="472"/>
      <c r="B196" s="818"/>
      <c r="C196" s="515" t="s">
        <v>395</v>
      </c>
      <c r="D196" s="516"/>
      <c r="E196" s="517"/>
      <c r="F196" s="518"/>
      <c r="G196" s="519"/>
      <c r="H196" s="520"/>
      <c r="I196" s="521"/>
      <c r="J196" s="522"/>
      <c r="K196" s="523"/>
      <c r="L196" s="524"/>
      <c r="M196" s="99"/>
      <c r="N196" s="99"/>
      <c r="O196" s="482"/>
      <c r="P196" s="482"/>
      <c r="Q196" s="482"/>
      <c r="R196" s="482"/>
      <c r="S196" s="482"/>
      <c r="T196" s="482"/>
      <c r="U196" s="482"/>
      <c r="V196" s="482"/>
      <c r="W196" s="482"/>
      <c r="X196" s="482"/>
      <c r="Y196" s="482"/>
      <c r="Z196" s="482"/>
      <c r="AA196" s="482"/>
      <c r="AB196" s="482"/>
      <c r="AC196" s="482"/>
      <c r="AD196" s="482"/>
      <c r="AE196" s="482"/>
      <c r="AF196" s="482"/>
      <c r="AG196" s="482"/>
      <c r="AH196" s="482"/>
      <c r="AI196" s="482"/>
      <c r="AJ196" s="482"/>
      <c r="AK196" s="482"/>
      <c r="AL196" s="482"/>
      <c r="AM196" s="482"/>
      <c r="AN196" s="482"/>
      <c r="AO196" s="482"/>
      <c r="AP196" s="482"/>
      <c r="AQ196" s="482"/>
      <c r="AR196" s="482"/>
      <c r="AS196" s="482"/>
      <c r="AT196" s="482"/>
      <c r="AU196" s="482"/>
      <c r="AV196" s="482"/>
      <c r="AW196" s="482"/>
      <c r="AX196" s="482"/>
      <c r="AY196" s="482"/>
      <c r="AZ196" s="482"/>
      <c r="BA196" s="482"/>
      <c r="BB196" s="482"/>
      <c r="BC196" s="482"/>
      <c r="BD196" s="482"/>
      <c r="BE196" s="482"/>
      <c r="BF196" s="482"/>
      <c r="BG196" s="482"/>
      <c r="BH196" s="482"/>
      <c r="BI196" s="482"/>
      <c r="BJ196" s="482"/>
      <c r="BK196" s="482"/>
      <c r="BL196" s="482"/>
      <c r="BM196" s="482"/>
      <c r="BN196" s="482"/>
      <c r="BO196" s="482"/>
      <c r="BP196" s="482"/>
      <c r="BQ196" s="482"/>
      <c r="BR196" s="482"/>
      <c r="BS196" s="482"/>
      <c r="BT196" s="482"/>
      <c r="BU196" s="482"/>
      <c r="BV196" s="482"/>
      <c r="BW196" s="482"/>
      <c r="BX196" s="482"/>
      <c r="BY196" s="482"/>
      <c r="BZ196" s="482"/>
      <c r="CA196" s="482"/>
      <c r="CB196" s="482"/>
      <c r="CC196" s="482"/>
      <c r="CD196" s="482"/>
      <c r="CE196" s="482"/>
      <c r="CF196" s="482"/>
      <c r="CG196" s="482"/>
      <c r="CH196" s="482"/>
      <c r="CI196" s="482"/>
      <c r="CJ196" s="482"/>
      <c r="CK196" s="482"/>
      <c r="CL196" s="482"/>
      <c r="CM196" s="482"/>
      <c r="CN196" s="482"/>
      <c r="CO196" s="482"/>
      <c r="CP196" s="482"/>
      <c r="CQ196" s="482"/>
      <c r="CR196" s="482"/>
      <c r="CS196" s="482"/>
      <c r="CT196" s="482"/>
      <c r="CU196" s="482"/>
      <c r="CV196" s="482"/>
      <c r="CW196" s="482"/>
      <c r="CX196" s="482"/>
      <c r="CY196" s="482"/>
      <c r="CZ196" s="482"/>
      <c r="DA196" s="482"/>
      <c r="DB196" s="482"/>
      <c r="DC196" s="482"/>
      <c r="DD196" s="482"/>
      <c r="DE196" s="482"/>
      <c r="DF196" s="482"/>
      <c r="DG196" s="482"/>
      <c r="DH196" s="482"/>
      <c r="DI196" s="482"/>
      <c r="DJ196" s="482"/>
      <c r="DK196" s="482"/>
      <c r="DL196" s="482"/>
      <c r="DM196" s="482"/>
      <c r="DN196" s="482"/>
      <c r="DO196" s="482"/>
      <c r="DP196" s="482"/>
      <c r="DQ196" s="482"/>
      <c r="DR196" s="482"/>
      <c r="DS196" s="482"/>
      <c r="DT196" s="482"/>
      <c r="DU196" s="482"/>
      <c r="DV196" s="482"/>
      <c r="DW196" s="482"/>
      <c r="DX196" s="482"/>
      <c r="DY196" s="482"/>
      <c r="DZ196" s="482"/>
      <c r="EA196" s="482"/>
      <c r="EB196" s="482"/>
      <c r="EC196" s="482"/>
      <c r="ED196" s="482"/>
      <c r="EE196" s="482"/>
      <c r="EF196" s="482"/>
      <c r="EG196" s="482"/>
      <c r="EH196" s="482"/>
      <c r="EI196" s="482"/>
      <c r="EJ196" s="482"/>
      <c r="EK196" s="482"/>
      <c r="EL196" s="482"/>
      <c r="EM196" s="482"/>
      <c r="EN196" s="482"/>
      <c r="EO196" s="482"/>
      <c r="EP196" s="482"/>
      <c r="EQ196" s="482"/>
      <c r="ER196" s="482"/>
      <c r="ES196" s="482"/>
      <c r="ET196" s="482"/>
      <c r="EU196" s="482"/>
      <c r="EV196" s="482"/>
      <c r="EW196" s="482"/>
      <c r="EX196" s="482"/>
      <c r="EY196" s="482"/>
      <c r="EZ196" s="482"/>
      <c r="FA196" s="482"/>
      <c r="FB196" s="482"/>
      <c r="FC196" s="482"/>
      <c r="FD196" s="482"/>
      <c r="FE196" s="482"/>
      <c r="FF196" s="482"/>
      <c r="FG196" s="482"/>
      <c r="FH196" s="482"/>
      <c r="FI196" s="482"/>
      <c r="FJ196" s="482"/>
      <c r="FK196" s="482"/>
      <c r="FL196" s="482"/>
      <c r="FM196" s="482"/>
      <c r="FN196" s="482"/>
      <c r="FO196" s="482"/>
      <c r="FP196" s="482"/>
      <c r="FQ196" s="482"/>
      <c r="FR196" s="482"/>
    </row>
    <row r="197" spans="1:174" s="536" customFormat="1" ht="18" customHeight="1" x14ac:dyDescent="0.2">
      <c r="A197" s="472"/>
      <c r="B197" s="818"/>
      <c r="C197" s="528" t="s">
        <v>396</v>
      </c>
      <c r="D197" s="527" t="s">
        <v>397</v>
      </c>
      <c r="E197" s="528"/>
      <c r="F197" s="529">
        <v>5.5</v>
      </c>
      <c r="G197" s="530">
        <f t="shared" ref="G197:G204" si="36">F197*1.1</f>
        <v>6.0500000000000007</v>
      </c>
      <c r="H197" s="531">
        <v>10</v>
      </c>
      <c r="I197" s="532">
        <f t="shared" ref="I197:I204" si="37">K197*F197</f>
        <v>0</v>
      </c>
      <c r="J197" s="533">
        <f t="shared" ref="J197:J204" si="38">K197*G197</f>
        <v>0</v>
      </c>
      <c r="K197" s="534">
        <f t="shared" ref="K197:K204" si="39">SUM(L197:L197)</f>
        <v>0</v>
      </c>
      <c r="L197" s="535"/>
      <c r="M197" s="99"/>
      <c r="N197" s="99"/>
      <c r="O197" s="482"/>
      <c r="P197" s="482"/>
      <c r="Q197" s="482"/>
      <c r="R197" s="482"/>
      <c r="S197" s="482"/>
      <c r="T197" s="482"/>
      <c r="U197" s="482"/>
      <c r="V197" s="482"/>
      <c r="W197" s="482"/>
      <c r="X197" s="482"/>
      <c r="Y197" s="482"/>
      <c r="Z197" s="482"/>
      <c r="AA197" s="482"/>
      <c r="AB197" s="482"/>
      <c r="AC197" s="482"/>
      <c r="AD197" s="482"/>
      <c r="AE197" s="482"/>
      <c r="AF197" s="482"/>
      <c r="AG197" s="482"/>
      <c r="AH197" s="482"/>
      <c r="AI197" s="482"/>
      <c r="AJ197" s="482"/>
      <c r="AK197" s="482"/>
      <c r="AL197" s="482"/>
      <c r="AM197" s="482"/>
      <c r="AN197" s="482"/>
      <c r="AO197" s="482"/>
      <c r="AP197" s="482"/>
      <c r="AQ197" s="482"/>
      <c r="AR197" s="482"/>
      <c r="AS197" s="482"/>
      <c r="AT197" s="482"/>
      <c r="AU197" s="482"/>
      <c r="AV197" s="482"/>
      <c r="AW197" s="482"/>
      <c r="AX197" s="482"/>
      <c r="AY197" s="482"/>
      <c r="AZ197" s="482"/>
      <c r="BA197" s="482"/>
      <c r="BB197" s="482"/>
      <c r="BC197" s="482"/>
      <c r="BD197" s="482"/>
      <c r="BE197" s="482"/>
      <c r="BF197" s="482"/>
      <c r="BG197" s="482"/>
      <c r="BH197" s="482"/>
      <c r="BI197" s="482"/>
      <c r="BJ197" s="482"/>
      <c r="BK197" s="482"/>
      <c r="BL197" s="482"/>
      <c r="BM197" s="482"/>
      <c r="BN197" s="482"/>
      <c r="BO197" s="482"/>
      <c r="BP197" s="482"/>
      <c r="BQ197" s="482"/>
      <c r="BR197" s="482"/>
      <c r="BS197" s="482"/>
      <c r="BT197" s="482"/>
      <c r="BU197" s="482"/>
      <c r="BV197" s="482"/>
      <c r="BW197" s="482"/>
      <c r="BX197" s="482"/>
      <c r="BY197" s="482"/>
      <c r="BZ197" s="482"/>
      <c r="CA197" s="482"/>
      <c r="CB197" s="482"/>
      <c r="CC197" s="482"/>
      <c r="CD197" s="482"/>
      <c r="CE197" s="482"/>
      <c r="CF197" s="482"/>
      <c r="CG197" s="482"/>
      <c r="CH197" s="482"/>
      <c r="CI197" s="482"/>
      <c r="CJ197" s="482"/>
      <c r="CK197" s="482"/>
      <c r="CL197" s="482"/>
      <c r="CM197" s="482"/>
      <c r="CN197" s="482"/>
      <c r="CO197" s="482"/>
      <c r="CP197" s="482"/>
      <c r="CQ197" s="482"/>
      <c r="CR197" s="482"/>
      <c r="CS197" s="482"/>
      <c r="CT197" s="482"/>
      <c r="CU197" s="482"/>
      <c r="CV197" s="482"/>
      <c r="CW197" s="482"/>
      <c r="CX197" s="482"/>
      <c r="CY197" s="482"/>
      <c r="CZ197" s="482"/>
      <c r="DA197" s="482"/>
      <c r="DB197" s="482"/>
      <c r="DC197" s="482"/>
      <c r="DD197" s="482"/>
      <c r="DE197" s="482"/>
      <c r="DF197" s="482"/>
      <c r="DG197" s="482"/>
      <c r="DH197" s="482"/>
      <c r="DI197" s="482"/>
      <c r="DJ197" s="482"/>
      <c r="DK197" s="482"/>
      <c r="DL197" s="482"/>
      <c r="DM197" s="482"/>
      <c r="DN197" s="482"/>
      <c r="DO197" s="482"/>
      <c r="DP197" s="482"/>
      <c r="DQ197" s="482"/>
      <c r="DR197" s="482"/>
      <c r="DS197" s="482"/>
      <c r="DT197" s="482"/>
      <c r="DU197" s="482"/>
      <c r="DV197" s="482"/>
      <c r="DW197" s="482"/>
      <c r="DX197" s="482"/>
      <c r="DY197" s="482"/>
      <c r="DZ197" s="482"/>
      <c r="EA197" s="482"/>
      <c r="EB197" s="482"/>
      <c r="EC197" s="482"/>
      <c r="ED197" s="482"/>
      <c r="EE197" s="482"/>
      <c r="EF197" s="482"/>
      <c r="EG197" s="482"/>
      <c r="EH197" s="482"/>
      <c r="EI197" s="482"/>
      <c r="EJ197" s="482"/>
      <c r="EK197" s="482"/>
      <c r="EL197" s="482"/>
      <c r="EM197" s="482"/>
      <c r="EN197" s="482"/>
      <c r="EO197" s="482"/>
      <c r="EP197" s="482"/>
      <c r="EQ197" s="482"/>
      <c r="ER197" s="482"/>
      <c r="ES197" s="482"/>
      <c r="ET197" s="482"/>
      <c r="EU197" s="482"/>
      <c r="EV197" s="482"/>
      <c r="EW197" s="482"/>
      <c r="EX197" s="482"/>
      <c r="EY197" s="482"/>
      <c r="EZ197" s="482"/>
      <c r="FA197" s="482"/>
      <c r="FB197" s="482"/>
      <c r="FC197" s="482"/>
      <c r="FD197" s="482"/>
      <c r="FE197" s="482"/>
      <c r="FF197" s="482"/>
      <c r="FG197" s="482"/>
      <c r="FH197" s="482"/>
      <c r="FI197" s="482"/>
      <c r="FJ197" s="482"/>
      <c r="FK197" s="482"/>
      <c r="FL197" s="482"/>
      <c r="FM197" s="482"/>
      <c r="FN197" s="482"/>
      <c r="FO197" s="482"/>
      <c r="FP197" s="482"/>
      <c r="FQ197" s="482"/>
      <c r="FR197" s="482"/>
    </row>
    <row r="198" spans="1:174" s="536" customFormat="1" ht="18" customHeight="1" x14ac:dyDescent="0.2">
      <c r="A198" s="472"/>
      <c r="B198" s="818"/>
      <c r="C198" s="517" t="s">
        <v>398</v>
      </c>
      <c r="D198" s="516" t="s">
        <v>399</v>
      </c>
      <c r="E198" s="517"/>
      <c r="F198" s="518">
        <v>4.55</v>
      </c>
      <c r="G198" s="519">
        <f t="shared" si="36"/>
        <v>5.0049999999999999</v>
      </c>
      <c r="H198" s="520">
        <v>10</v>
      </c>
      <c r="I198" s="521">
        <f t="shared" si="37"/>
        <v>0</v>
      </c>
      <c r="J198" s="522">
        <f t="shared" si="38"/>
        <v>0</v>
      </c>
      <c r="K198" s="523">
        <f t="shared" si="39"/>
        <v>0</v>
      </c>
      <c r="L198" s="524"/>
      <c r="M198" s="99"/>
      <c r="N198" s="99"/>
      <c r="O198" s="482"/>
      <c r="P198" s="482"/>
      <c r="Q198" s="482"/>
      <c r="R198" s="482"/>
      <c r="S198" s="482"/>
      <c r="T198" s="482"/>
      <c r="U198" s="482"/>
      <c r="V198" s="482"/>
      <c r="W198" s="482"/>
      <c r="X198" s="482"/>
      <c r="Y198" s="482"/>
      <c r="Z198" s="482"/>
      <c r="AA198" s="482"/>
      <c r="AB198" s="482"/>
      <c r="AC198" s="482"/>
      <c r="AD198" s="482"/>
      <c r="AE198" s="482"/>
      <c r="AF198" s="482"/>
      <c r="AG198" s="482"/>
      <c r="AH198" s="482"/>
      <c r="AI198" s="482"/>
      <c r="AJ198" s="482"/>
      <c r="AK198" s="482"/>
      <c r="AL198" s="482"/>
      <c r="AM198" s="482"/>
      <c r="AN198" s="482"/>
      <c r="AO198" s="482"/>
      <c r="AP198" s="482"/>
      <c r="AQ198" s="482"/>
      <c r="AR198" s="482"/>
      <c r="AS198" s="482"/>
      <c r="AT198" s="482"/>
      <c r="AU198" s="482"/>
      <c r="AV198" s="482"/>
      <c r="AW198" s="482"/>
      <c r="AX198" s="482"/>
      <c r="AY198" s="482"/>
      <c r="AZ198" s="482"/>
      <c r="BA198" s="482"/>
      <c r="BB198" s="482"/>
      <c r="BC198" s="482"/>
      <c r="BD198" s="482"/>
      <c r="BE198" s="482"/>
      <c r="BF198" s="482"/>
      <c r="BG198" s="482"/>
      <c r="BH198" s="482"/>
      <c r="BI198" s="482"/>
      <c r="BJ198" s="482"/>
      <c r="BK198" s="482"/>
      <c r="BL198" s="482"/>
      <c r="BM198" s="482"/>
      <c r="BN198" s="482"/>
      <c r="BO198" s="482"/>
      <c r="BP198" s="482"/>
      <c r="BQ198" s="482"/>
      <c r="BR198" s="482"/>
      <c r="BS198" s="482"/>
      <c r="BT198" s="482"/>
      <c r="BU198" s="482"/>
      <c r="BV198" s="482"/>
      <c r="BW198" s="482"/>
      <c r="BX198" s="482"/>
      <c r="BY198" s="482"/>
      <c r="BZ198" s="482"/>
      <c r="CA198" s="482"/>
      <c r="CB198" s="482"/>
      <c r="CC198" s="482"/>
      <c r="CD198" s="482"/>
      <c r="CE198" s="482"/>
      <c r="CF198" s="482"/>
      <c r="CG198" s="482"/>
      <c r="CH198" s="482"/>
      <c r="CI198" s="482"/>
      <c r="CJ198" s="482"/>
      <c r="CK198" s="482"/>
      <c r="CL198" s="482"/>
      <c r="CM198" s="482"/>
      <c r="CN198" s="482"/>
      <c r="CO198" s="482"/>
      <c r="CP198" s="482"/>
      <c r="CQ198" s="482"/>
      <c r="CR198" s="482"/>
      <c r="CS198" s="482"/>
      <c r="CT198" s="482"/>
      <c r="CU198" s="482"/>
      <c r="CV198" s="482"/>
      <c r="CW198" s="482"/>
      <c r="CX198" s="482"/>
      <c r="CY198" s="482"/>
      <c r="CZ198" s="482"/>
      <c r="DA198" s="482"/>
      <c r="DB198" s="482"/>
      <c r="DC198" s="482"/>
      <c r="DD198" s="482"/>
      <c r="DE198" s="482"/>
      <c r="DF198" s="482"/>
      <c r="DG198" s="482"/>
      <c r="DH198" s="482"/>
      <c r="DI198" s="482"/>
      <c r="DJ198" s="482"/>
      <c r="DK198" s="482"/>
      <c r="DL198" s="482"/>
      <c r="DM198" s="482"/>
      <c r="DN198" s="482"/>
      <c r="DO198" s="482"/>
      <c r="DP198" s="482"/>
      <c r="DQ198" s="482"/>
      <c r="DR198" s="482"/>
      <c r="DS198" s="482"/>
      <c r="DT198" s="482"/>
      <c r="DU198" s="482"/>
      <c r="DV198" s="482"/>
      <c r="DW198" s="482"/>
      <c r="DX198" s="482"/>
      <c r="DY198" s="482"/>
      <c r="DZ198" s="482"/>
      <c r="EA198" s="482"/>
      <c r="EB198" s="482"/>
      <c r="EC198" s="482"/>
      <c r="ED198" s="482"/>
      <c r="EE198" s="482"/>
      <c r="EF198" s="482"/>
      <c r="EG198" s="482"/>
      <c r="EH198" s="482"/>
      <c r="EI198" s="482"/>
      <c r="EJ198" s="482"/>
      <c r="EK198" s="482"/>
      <c r="EL198" s="482"/>
      <c r="EM198" s="482"/>
      <c r="EN198" s="482"/>
      <c r="EO198" s="482"/>
      <c r="EP198" s="482"/>
      <c r="EQ198" s="482"/>
      <c r="ER198" s="482"/>
      <c r="ES198" s="482"/>
      <c r="ET198" s="482"/>
      <c r="EU198" s="482"/>
      <c r="EV198" s="482"/>
      <c r="EW198" s="482"/>
      <c r="EX198" s="482"/>
      <c r="EY198" s="482"/>
      <c r="EZ198" s="482"/>
      <c r="FA198" s="482"/>
      <c r="FB198" s="482"/>
      <c r="FC198" s="482"/>
      <c r="FD198" s="482"/>
      <c r="FE198" s="482"/>
      <c r="FF198" s="482"/>
      <c r="FG198" s="482"/>
      <c r="FH198" s="482"/>
      <c r="FI198" s="482"/>
      <c r="FJ198" s="482"/>
      <c r="FK198" s="482"/>
      <c r="FL198" s="482"/>
      <c r="FM198" s="482"/>
      <c r="FN198" s="482"/>
      <c r="FO198" s="482"/>
      <c r="FP198" s="482"/>
      <c r="FQ198" s="482"/>
      <c r="FR198" s="482"/>
    </row>
    <row r="199" spans="1:174" s="536" customFormat="1" ht="18" customHeight="1" x14ac:dyDescent="0.2">
      <c r="A199" s="472"/>
      <c r="B199" s="818"/>
      <c r="C199" s="528" t="s">
        <v>400</v>
      </c>
      <c r="D199" s="527" t="s">
        <v>401</v>
      </c>
      <c r="E199" s="528"/>
      <c r="F199" s="529">
        <v>4.55</v>
      </c>
      <c r="G199" s="530">
        <f t="shared" si="36"/>
        <v>5.0049999999999999</v>
      </c>
      <c r="H199" s="531">
        <v>10</v>
      </c>
      <c r="I199" s="532">
        <f t="shared" si="37"/>
        <v>0</v>
      </c>
      <c r="J199" s="533">
        <f t="shared" si="38"/>
        <v>0</v>
      </c>
      <c r="K199" s="534">
        <f t="shared" si="39"/>
        <v>0</v>
      </c>
      <c r="L199" s="535"/>
      <c r="M199" s="99"/>
      <c r="N199" s="99"/>
      <c r="O199" s="482"/>
      <c r="P199" s="482"/>
      <c r="Q199" s="482"/>
      <c r="R199" s="482"/>
      <c r="S199" s="482"/>
      <c r="T199" s="482"/>
      <c r="U199" s="482"/>
      <c r="V199" s="482"/>
      <c r="W199" s="482"/>
      <c r="X199" s="482"/>
      <c r="Y199" s="482"/>
      <c r="Z199" s="482"/>
      <c r="AA199" s="482"/>
      <c r="AB199" s="482"/>
      <c r="AC199" s="482"/>
      <c r="AD199" s="482"/>
      <c r="AE199" s="482"/>
      <c r="AF199" s="482"/>
      <c r="AG199" s="482"/>
      <c r="AH199" s="482"/>
      <c r="AI199" s="482"/>
      <c r="AJ199" s="482"/>
      <c r="AK199" s="482"/>
      <c r="AL199" s="482"/>
      <c r="AM199" s="482"/>
      <c r="AN199" s="482"/>
      <c r="AO199" s="482"/>
      <c r="AP199" s="482"/>
      <c r="AQ199" s="482"/>
      <c r="AR199" s="482"/>
      <c r="AS199" s="482"/>
      <c r="AT199" s="482"/>
      <c r="AU199" s="482"/>
      <c r="AV199" s="482"/>
      <c r="AW199" s="482"/>
      <c r="AX199" s="482"/>
      <c r="AY199" s="482"/>
      <c r="AZ199" s="482"/>
      <c r="BA199" s="482"/>
      <c r="BB199" s="482"/>
      <c r="BC199" s="482"/>
      <c r="BD199" s="482"/>
      <c r="BE199" s="482"/>
      <c r="BF199" s="482"/>
      <c r="BG199" s="482"/>
      <c r="BH199" s="482"/>
      <c r="BI199" s="482"/>
      <c r="BJ199" s="482"/>
      <c r="BK199" s="482"/>
      <c r="BL199" s="482"/>
      <c r="BM199" s="482"/>
      <c r="BN199" s="482"/>
      <c r="BO199" s="482"/>
      <c r="BP199" s="482"/>
      <c r="BQ199" s="482"/>
      <c r="BR199" s="482"/>
      <c r="BS199" s="482"/>
      <c r="BT199" s="482"/>
      <c r="BU199" s="482"/>
      <c r="BV199" s="482"/>
      <c r="BW199" s="482"/>
      <c r="BX199" s="482"/>
      <c r="BY199" s="482"/>
      <c r="BZ199" s="482"/>
      <c r="CA199" s="482"/>
      <c r="CB199" s="482"/>
      <c r="CC199" s="482"/>
      <c r="CD199" s="482"/>
      <c r="CE199" s="482"/>
      <c r="CF199" s="482"/>
      <c r="CG199" s="482"/>
      <c r="CH199" s="482"/>
      <c r="CI199" s="482"/>
      <c r="CJ199" s="482"/>
      <c r="CK199" s="482"/>
      <c r="CL199" s="482"/>
      <c r="CM199" s="482"/>
      <c r="CN199" s="482"/>
      <c r="CO199" s="482"/>
      <c r="CP199" s="482"/>
      <c r="CQ199" s="482"/>
      <c r="CR199" s="482"/>
      <c r="CS199" s="482"/>
      <c r="CT199" s="482"/>
      <c r="CU199" s="482"/>
      <c r="CV199" s="482"/>
      <c r="CW199" s="482"/>
      <c r="CX199" s="482"/>
      <c r="CY199" s="482"/>
      <c r="CZ199" s="482"/>
      <c r="DA199" s="482"/>
      <c r="DB199" s="482"/>
      <c r="DC199" s="482"/>
      <c r="DD199" s="482"/>
      <c r="DE199" s="482"/>
      <c r="DF199" s="482"/>
      <c r="DG199" s="482"/>
      <c r="DH199" s="482"/>
      <c r="DI199" s="482"/>
      <c r="DJ199" s="482"/>
      <c r="DK199" s="482"/>
      <c r="DL199" s="482"/>
      <c r="DM199" s="482"/>
      <c r="DN199" s="482"/>
      <c r="DO199" s="482"/>
      <c r="DP199" s="482"/>
      <c r="DQ199" s="482"/>
      <c r="DR199" s="482"/>
      <c r="DS199" s="482"/>
      <c r="DT199" s="482"/>
      <c r="DU199" s="482"/>
      <c r="DV199" s="482"/>
      <c r="DW199" s="482"/>
      <c r="DX199" s="482"/>
      <c r="DY199" s="482"/>
      <c r="DZ199" s="482"/>
      <c r="EA199" s="482"/>
      <c r="EB199" s="482"/>
      <c r="EC199" s="482"/>
      <c r="ED199" s="482"/>
      <c r="EE199" s="482"/>
      <c r="EF199" s="482"/>
      <c r="EG199" s="482"/>
      <c r="EH199" s="482"/>
      <c r="EI199" s="482"/>
      <c r="EJ199" s="482"/>
      <c r="EK199" s="482"/>
      <c r="EL199" s="482"/>
      <c r="EM199" s="482"/>
      <c r="EN199" s="482"/>
      <c r="EO199" s="482"/>
      <c r="EP199" s="482"/>
      <c r="EQ199" s="482"/>
      <c r="ER199" s="482"/>
      <c r="ES199" s="482"/>
      <c r="ET199" s="482"/>
      <c r="EU199" s="482"/>
      <c r="EV199" s="482"/>
      <c r="EW199" s="482"/>
      <c r="EX199" s="482"/>
      <c r="EY199" s="482"/>
      <c r="EZ199" s="482"/>
      <c r="FA199" s="482"/>
      <c r="FB199" s="482"/>
      <c r="FC199" s="482"/>
      <c r="FD199" s="482"/>
      <c r="FE199" s="482"/>
      <c r="FF199" s="482"/>
      <c r="FG199" s="482"/>
      <c r="FH199" s="482"/>
      <c r="FI199" s="482"/>
      <c r="FJ199" s="482"/>
      <c r="FK199" s="482"/>
      <c r="FL199" s="482"/>
      <c r="FM199" s="482"/>
      <c r="FN199" s="482"/>
      <c r="FO199" s="482"/>
      <c r="FP199" s="482"/>
      <c r="FQ199" s="482"/>
      <c r="FR199" s="482"/>
    </row>
    <row r="200" spans="1:174" s="536" customFormat="1" ht="18" customHeight="1" x14ac:dyDescent="0.2">
      <c r="A200" s="472"/>
      <c r="B200" s="818"/>
      <c r="C200" s="517" t="s">
        <v>402</v>
      </c>
      <c r="D200" s="516" t="s">
        <v>403</v>
      </c>
      <c r="E200" s="517"/>
      <c r="F200" s="518">
        <v>6</v>
      </c>
      <c r="G200" s="519">
        <f t="shared" si="36"/>
        <v>6.6000000000000005</v>
      </c>
      <c r="H200" s="520">
        <v>10</v>
      </c>
      <c r="I200" s="521">
        <f t="shared" si="37"/>
        <v>0</v>
      </c>
      <c r="J200" s="522">
        <f t="shared" si="38"/>
        <v>0</v>
      </c>
      <c r="K200" s="523">
        <f t="shared" si="39"/>
        <v>0</v>
      </c>
      <c r="L200" s="524"/>
      <c r="M200" s="99"/>
      <c r="N200" s="99"/>
      <c r="O200" s="482"/>
      <c r="P200" s="482"/>
      <c r="Q200" s="482"/>
      <c r="R200" s="482"/>
      <c r="S200" s="482"/>
      <c r="T200" s="482"/>
      <c r="U200" s="482"/>
      <c r="V200" s="482"/>
      <c r="W200" s="482"/>
      <c r="X200" s="482"/>
      <c r="Y200" s="482"/>
      <c r="Z200" s="482"/>
      <c r="AA200" s="482"/>
      <c r="AB200" s="482"/>
      <c r="AC200" s="482"/>
      <c r="AD200" s="482"/>
      <c r="AE200" s="482"/>
      <c r="AF200" s="482"/>
      <c r="AG200" s="482"/>
      <c r="AH200" s="482"/>
      <c r="AI200" s="482"/>
      <c r="AJ200" s="482"/>
      <c r="AK200" s="482"/>
      <c r="AL200" s="482"/>
      <c r="AM200" s="482"/>
      <c r="AN200" s="482"/>
      <c r="AO200" s="482"/>
      <c r="AP200" s="482"/>
      <c r="AQ200" s="482"/>
      <c r="AR200" s="482"/>
      <c r="AS200" s="482"/>
      <c r="AT200" s="482"/>
      <c r="AU200" s="482"/>
      <c r="AV200" s="482"/>
      <c r="AW200" s="482"/>
      <c r="AX200" s="482"/>
      <c r="AY200" s="482"/>
      <c r="AZ200" s="482"/>
      <c r="BA200" s="482"/>
      <c r="BB200" s="482"/>
      <c r="BC200" s="482"/>
      <c r="BD200" s="482"/>
      <c r="BE200" s="482"/>
      <c r="BF200" s="482"/>
      <c r="BG200" s="482"/>
      <c r="BH200" s="482"/>
      <c r="BI200" s="482"/>
      <c r="BJ200" s="482"/>
      <c r="BK200" s="482"/>
      <c r="BL200" s="482"/>
      <c r="BM200" s="482"/>
      <c r="BN200" s="482"/>
      <c r="BO200" s="482"/>
      <c r="BP200" s="482"/>
      <c r="BQ200" s="482"/>
      <c r="BR200" s="482"/>
      <c r="BS200" s="482"/>
      <c r="BT200" s="482"/>
      <c r="BU200" s="482"/>
      <c r="BV200" s="482"/>
      <c r="BW200" s="482"/>
      <c r="BX200" s="482"/>
      <c r="BY200" s="482"/>
      <c r="BZ200" s="482"/>
      <c r="CA200" s="482"/>
      <c r="CB200" s="482"/>
      <c r="CC200" s="482"/>
      <c r="CD200" s="482"/>
      <c r="CE200" s="482"/>
      <c r="CF200" s="482"/>
      <c r="CG200" s="482"/>
      <c r="CH200" s="482"/>
      <c r="CI200" s="482"/>
      <c r="CJ200" s="482"/>
      <c r="CK200" s="482"/>
      <c r="CL200" s="482"/>
      <c r="CM200" s="482"/>
      <c r="CN200" s="482"/>
      <c r="CO200" s="482"/>
      <c r="CP200" s="482"/>
      <c r="CQ200" s="482"/>
      <c r="CR200" s="482"/>
      <c r="CS200" s="482"/>
      <c r="CT200" s="482"/>
      <c r="CU200" s="482"/>
      <c r="CV200" s="482"/>
      <c r="CW200" s="482"/>
      <c r="CX200" s="482"/>
      <c r="CY200" s="482"/>
      <c r="CZ200" s="482"/>
      <c r="DA200" s="482"/>
      <c r="DB200" s="482"/>
      <c r="DC200" s="482"/>
      <c r="DD200" s="482"/>
      <c r="DE200" s="482"/>
      <c r="DF200" s="482"/>
      <c r="DG200" s="482"/>
      <c r="DH200" s="482"/>
      <c r="DI200" s="482"/>
      <c r="DJ200" s="482"/>
      <c r="DK200" s="482"/>
      <c r="DL200" s="482"/>
      <c r="DM200" s="482"/>
      <c r="DN200" s="482"/>
      <c r="DO200" s="482"/>
      <c r="DP200" s="482"/>
      <c r="DQ200" s="482"/>
      <c r="DR200" s="482"/>
      <c r="DS200" s="482"/>
      <c r="DT200" s="482"/>
      <c r="DU200" s="482"/>
      <c r="DV200" s="482"/>
      <c r="DW200" s="482"/>
      <c r="DX200" s="482"/>
      <c r="DY200" s="482"/>
      <c r="DZ200" s="482"/>
      <c r="EA200" s="482"/>
      <c r="EB200" s="482"/>
      <c r="EC200" s="482"/>
      <c r="ED200" s="482"/>
      <c r="EE200" s="482"/>
      <c r="EF200" s="482"/>
      <c r="EG200" s="482"/>
      <c r="EH200" s="482"/>
      <c r="EI200" s="482"/>
      <c r="EJ200" s="482"/>
      <c r="EK200" s="482"/>
      <c r="EL200" s="482"/>
      <c r="EM200" s="482"/>
      <c r="EN200" s="482"/>
      <c r="EO200" s="482"/>
      <c r="EP200" s="482"/>
      <c r="EQ200" s="482"/>
      <c r="ER200" s="482"/>
      <c r="ES200" s="482"/>
      <c r="ET200" s="482"/>
      <c r="EU200" s="482"/>
      <c r="EV200" s="482"/>
      <c r="EW200" s="482"/>
      <c r="EX200" s="482"/>
      <c r="EY200" s="482"/>
      <c r="EZ200" s="482"/>
      <c r="FA200" s="482"/>
      <c r="FB200" s="482"/>
      <c r="FC200" s="482"/>
      <c r="FD200" s="482"/>
      <c r="FE200" s="482"/>
      <c r="FF200" s="482"/>
      <c r="FG200" s="482"/>
      <c r="FH200" s="482"/>
      <c r="FI200" s="482"/>
      <c r="FJ200" s="482"/>
      <c r="FK200" s="482"/>
      <c r="FL200" s="482"/>
      <c r="FM200" s="482"/>
      <c r="FN200" s="482"/>
      <c r="FO200" s="482"/>
      <c r="FP200" s="482"/>
      <c r="FQ200" s="482"/>
      <c r="FR200" s="482"/>
    </row>
    <row r="201" spans="1:174" s="536" customFormat="1" ht="18" customHeight="1" x14ac:dyDescent="0.2">
      <c r="A201" s="472"/>
      <c r="B201" s="818"/>
      <c r="C201" s="528" t="s">
        <v>404</v>
      </c>
      <c r="D201" s="527" t="s">
        <v>405</v>
      </c>
      <c r="E201" s="528"/>
      <c r="F201" s="529">
        <v>7</v>
      </c>
      <c r="G201" s="530">
        <f t="shared" si="36"/>
        <v>7.7000000000000011</v>
      </c>
      <c r="H201" s="531">
        <v>10</v>
      </c>
      <c r="I201" s="532">
        <f t="shared" si="37"/>
        <v>0</v>
      </c>
      <c r="J201" s="533">
        <f t="shared" si="38"/>
        <v>0</v>
      </c>
      <c r="K201" s="534">
        <f t="shared" si="39"/>
        <v>0</v>
      </c>
      <c r="L201" s="535"/>
      <c r="M201" s="99"/>
      <c r="N201" s="99"/>
      <c r="O201" s="482"/>
      <c r="P201" s="482"/>
      <c r="Q201" s="482"/>
      <c r="R201" s="482"/>
      <c r="S201" s="482"/>
      <c r="T201" s="482"/>
      <c r="U201" s="482"/>
      <c r="V201" s="482"/>
      <c r="W201" s="482"/>
      <c r="X201" s="482"/>
      <c r="Y201" s="482"/>
      <c r="Z201" s="482"/>
      <c r="AA201" s="482"/>
      <c r="AB201" s="482"/>
      <c r="AC201" s="482"/>
      <c r="AD201" s="482"/>
      <c r="AE201" s="482"/>
      <c r="AF201" s="482"/>
      <c r="AG201" s="482"/>
      <c r="AH201" s="482"/>
      <c r="AI201" s="482"/>
      <c r="AJ201" s="482"/>
      <c r="AK201" s="482"/>
      <c r="AL201" s="482"/>
      <c r="AM201" s="482"/>
      <c r="AN201" s="482"/>
      <c r="AO201" s="482"/>
      <c r="AP201" s="482"/>
      <c r="AQ201" s="482"/>
      <c r="AR201" s="482"/>
      <c r="AS201" s="482"/>
      <c r="AT201" s="482"/>
      <c r="AU201" s="482"/>
      <c r="AV201" s="482"/>
      <c r="AW201" s="482"/>
      <c r="AX201" s="482"/>
      <c r="AY201" s="482"/>
      <c r="AZ201" s="482"/>
      <c r="BA201" s="482"/>
      <c r="BB201" s="482"/>
      <c r="BC201" s="482"/>
      <c r="BD201" s="482"/>
      <c r="BE201" s="482"/>
      <c r="BF201" s="482"/>
      <c r="BG201" s="482"/>
      <c r="BH201" s="482"/>
      <c r="BI201" s="482"/>
      <c r="BJ201" s="482"/>
      <c r="BK201" s="482"/>
      <c r="BL201" s="482"/>
      <c r="BM201" s="482"/>
      <c r="BN201" s="482"/>
      <c r="BO201" s="482"/>
      <c r="BP201" s="482"/>
      <c r="BQ201" s="482"/>
      <c r="BR201" s="482"/>
      <c r="BS201" s="482"/>
      <c r="BT201" s="482"/>
      <c r="BU201" s="482"/>
      <c r="BV201" s="482"/>
      <c r="BW201" s="482"/>
      <c r="BX201" s="482"/>
      <c r="BY201" s="482"/>
      <c r="BZ201" s="482"/>
      <c r="CA201" s="482"/>
      <c r="CB201" s="482"/>
      <c r="CC201" s="482"/>
      <c r="CD201" s="482"/>
      <c r="CE201" s="482"/>
      <c r="CF201" s="482"/>
      <c r="CG201" s="482"/>
      <c r="CH201" s="482"/>
      <c r="CI201" s="482"/>
      <c r="CJ201" s="482"/>
      <c r="CK201" s="482"/>
      <c r="CL201" s="482"/>
      <c r="CM201" s="482"/>
      <c r="CN201" s="482"/>
      <c r="CO201" s="482"/>
      <c r="CP201" s="482"/>
      <c r="CQ201" s="482"/>
      <c r="CR201" s="482"/>
      <c r="CS201" s="482"/>
      <c r="CT201" s="482"/>
      <c r="CU201" s="482"/>
      <c r="CV201" s="482"/>
      <c r="CW201" s="482"/>
      <c r="CX201" s="482"/>
      <c r="CY201" s="482"/>
      <c r="CZ201" s="482"/>
      <c r="DA201" s="482"/>
      <c r="DB201" s="482"/>
      <c r="DC201" s="482"/>
      <c r="DD201" s="482"/>
      <c r="DE201" s="482"/>
      <c r="DF201" s="482"/>
      <c r="DG201" s="482"/>
      <c r="DH201" s="482"/>
      <c r="DI201" s="482"/>
      <c r="DJ201" s="482"/>
      <c r="DK201" s="482"/>
      <c r="DL201" s="482"/>
      <c r="DM201" s="482"/>
      <c r="DN201" s="482"/>
      <c r="DO201" s="482"/>
      <c r="DP201" s="482"/>
      <c r="DQ201" s="482"/>
      <c r="DR201" s="482"/>
      <c r="DS201" s="482"/>
      <c r="DT201" s="482"/>
      <c r="DU201" s="482"/>
      <c r="DV201" s="482"/>
      <c r="DW201" s="482"/>
      <c r="DX201" s="482"/>
      <c r="DY201" s="482"/>
      <c r="DZ201" s="482"/>
      <c r="EA201" s="482"/>
      <c r="EB201" s="482"/>
      <c r="EC201" s="482"/>
      <c r="ED201" s="482"/>
      <c r="EE201" s="482"/>
      <c r="EF201" s="482"/>
      <c r="EG201" s="482"/>
      <c r="EH201" s="482"/>
      <c r="EI201" s="482"/>
      <c r="EJ201" s="482"/>
      <c r="EK201" s="482"/>
      <c r="EL201" s="482"/>
      <c r="EM201" s="482"/>
      <c r="EN201" s="482"/>
      <c r="EO201" s="482"/>
      <c r="EP201" s="482"/>
      <c r="EQ201" s="482"/>
      <c r="ER201" s="482"/>
      <c r="ES201" s="482"/>
      <c r="ET201" s="482"/>
      <c r="EU201" s="482"/>
      <c r="EV201" s="482"/>
      <c r="EW201" s="482"/>
      <c r="EX201" s="482"/>
      <c r="EY201" s="482"/>
      <c r="EZ201" s="482"/>
      <c r="FA201" s="482"/>
      <c r="FB201" s="482"/>
      <c r="FC201" s="482"/>
      <c r="FD201" s="482"/>
      <c r="FE201" s="482"/>
      <c r="FF201" s="482"/>
      <c r="FG201" s="482"/>
      <c r="FH201" s="482"/>
      <c r="FI201" s="482"/>
      <c r="FJ201" s="482"/>
      <c r="FK201" s="482"/>
      <c r="FL201" s="482"/>
      <c r="FM201" s="482"/>
      <c r="FN201" s="482"/>
      <c r="FO201" s="482"/>
      <c r="FP201" s="482"/>
      <c r="FQ201" s="482"/>
      <c r="FR201" s="482"/>
    </row>
    <row r="202" spans="1:174" s="536" customFormat="1" ht="18" customHeight="1" x14ac:dyDescent="0.2">
      <c r="A202" s="472"/>
      <c r="B202" s="818"/>
      <c r="C202" s="517" t="s">
        <v>406</v>
      </c>
      <c r="D202" s="516" t="s">
        <v>407</v>
      </c>
      <c r="E202" s="517"/>
      <c r="F202" s="518">
        <v>6</v>
      </c>
      <c r="G202" s="519">
        <f t="shared" si="36"/>
        <v>6.6000000000000005</v>
      </c>
      <c r="H202" s="520">
        <v>10</v>
      </c>
      <c r="I202" s="521">
        <f t="shared" si="37"/>
        <v>0</v>
      </c>
      <c r="J202" s="522">
        <f t="shared" si="38"/>
        <v>0</v>
      </c>
      <c r="K202" s="523">
        <f t="shared" si="39"/>
        <v>0</v>
      </c>
      <c r="L202" s="524"/>
      <c r="M202" s="99"/>
      <c r="N202" s="99"/>
      <c r="O202" s="482"/>
      <c r="P202" s="482"/>
      <c r="Q202" s="482"/>
      <c r="R202" s="482"/>
      <c r="S202" s="482"/>
      <c r="T202" s="482"/>
      <c r="U202" s="482"/>
      <c r="V202" s="482"/>
      <c r="W202" s="482"/>
      <c r="X202" s="482"/>
      <c r="Y202" s="482"/>
      <c r="Z202" s="482"/>
      <c r="AA202" s="482"/>
      <c r="AB202" s="482"/>
      <c r="AC202" s="482"/>
      <c r="AD202" s="482"/>
      <c r="AE202" s="482"/>
      <c r="AF202" s="482"/>
      <c r="AG202" s="482"/>
      <c r="AH202" s="482"/>
      <c r="AI202" s="482"/>
      <c r="AJ202" s="482"/>
      <c r="AK202" s="482"/>
      <c r="AL202" s="482"/>
      <c r="AM202" s="482"/>
      <c r="AN202" s="482"/>
      <c r="AO202" s="482"/>
      <c r="AP202" s="482"/>
      <c r="AQ202" s="482"/>
      <c r="AR202" s="482"/>
      <c r="AS202" s="482"/>
      <c r="AT202" s="482"/>
      <c r="AU202" s="482"/>
      <c r="AV202" s="482"/>
      <c r="AW202" s="482"/>
      <c r="AX202" s="482"/>
      <c r="AY202" s="482"/>
      <c r="AZ202" s="482"/>
      <c r="BA202" s="482"/>
      <c r="BB202" s="482"/>
      <c r="BC202" s="482"/>
      <c r="BD202" s="482"/>
      <c r="BE202" s="482"/>
      <c r="BF202" s="482"/>
      <c r="BG202" s="482"/>
      <c r="BH202" s="482"/>
      <c r="BI202" s="482"/>
      <c r="BJ202" s="482"/>
      <c r="BK202" s="482"/>
      <c r="BL202" s="482"/>
      <c r="BM202" s="482"/>
      <c r="BN202" s="482"/>
      <c r="BO202" s="482"/>
      <c r="BP202" s="482"/>
      <c r="BQ202" s="482"/>
      <c r="BR202" s="482"/>
      <c r="BS202" s="482"/>
      <c r="BT202" s="482"/>
      <c r="BU202" s="482"/>
      <c r="BV202" s="482"/>
      <c r="BW202" s="482"/>
      <c r="BX202" s="482"/>
      <c r="BY202" s="482"/>
      <c r="BZ202" s="482"/>
      <c r="CA202" s="482"/>
      <c r="CB202" s="482"/>
      <c r="CC202" s="482"/>
      <c r="CD202" s="482"/>
      <c r="CE202" s="482"/>
      <c r="CF202" s="482"/>
      <c r="CG202" s="482"/>
      <c r="CH202" s="482"/>
      <c r="CI202" s="482"/>
      <c r="CJ202" s="482"/>
      <c r="CK202" s="482"/>
      <c r="CL202" s="482"/>
      <c r="CM202" s="482"/>
      <c r="CN202" s="482"/>
      <c r="CO202" s="482"/>
      <c r="CP202" s="482"/>
      <c r="CQ202" s="482"/>
      <c r="CR202" s="482"/>
      <c r="CS202" s="482"/>
      <c r="CT202" s="482"/>
      <c r="CU202" s="482"/>
      <c r="CV202" s="482"/>
      <c r="CW202" s="482"/>
      <c r="CX202" s="482"/>
      <c r="CY202" s="482"/>
      <c r="CZ202" s="482"/>
      <c r="DA202" s="482"/>
      <c r="DB202" s="482"/>
      <c r="DC202" s="482"/>
      <c r="DD202" s="482"/>
      <c r="DE202" s="482"/>
      <c r="DF202" s="482"/>
      <c r="DG202" s="482"/>
      <c r="DH202" s="482"/>
      <c r="DI202" s="482"/>
      <c r="DJ202" s="482"/>
      <c r="DK202" s="482"/>
      <c r="DL202" s="482"/>
      <c r="DM202" s="482"/>
      <c r="DN202" s="482"/>
      <c r="DO202" s="482"/>
      <c r="DP202" s="482"/>
      <c r="DQ202" s="482"/>
      <c r="DR202" s="482"/>
      <c r="DS202" s="482"/>
      <c r="DT202" s="482"/>
      <c r="DU202" s="482"/>
      <c r="DV202" s="482"/>
      <c r="DW202" s="482"/>
      <c r="DX202" s="482"/>
      <c r="DY202" s="482"/>
      <c r="DZ202" s="482"/>
      <c r="EA202" s="482"/>
      <c r="EB202" s="482"/>
      <c r="EC202" s="482"/>
      <c r="ED202" s="482"/>
      <c r="EE202" s="482"/>
      <c r="EF202" s="482"/>
      <c r="EG202" s="482"/>
      <c r="EH202" s="482"/>
      <c r="EI202" s="482"/>
      <c r="EJ202" s="482"/>
      <c r="EK202" s="482"/>
      <c r="EL202" s="482"/>
      <c r="EM202" s="482"/>
      <c r="EN202" s="482"/>
      <c r="EO202" s="482"/>
      <c r="EP202" s="482"/>
      <c r="EQ202" s="482"/>
      <c r="ER202" s="482"/>
      <c r="ES202" s="482"/>
      <c r="ET202" s="482"/>
      <c r="EU202" s="482"/>
      <c r="EV202" s="482"/>
      <c r="EW202" s="482"/>
      <c r="EX202" s="482"/>
      <c r="EY202" s="482"/>
      <c r="EZ202" s="482"/>
      <c r="FA202" s="482"/>
      <c r="FB202" s="482"/>
      <c r="FC202" s="482"/>
      <c r="FD202" s="482"/>
      <c r="FE202" s="482"/>
      <c r="FF202" s="482"/>
      <c r="FG202" s="482"/>
      <c r="FH202" s="482"/>
      <c r="FI202" s="482"/>
      <c r="FJ202" s="482"/>
      <c r="FK202" s="482"/>
      <c r="FL202" s="482"/>
      <c r="FM202" s="482"/>
      <c r="FN202" s="482"/>
      <c r="FO202" s="482"/>
      <c r="FP202" s="482"/>
      <c r="FQ202" s="482"/>
      <c r="FR202" s="482"/>
    </row>
    <row r="203" spans="1:174" s="536" customFormat="1" ht="18" customHeight="1" x14ac:dyDescent="0.2">
      <c r="A203" s="472"/>
      <c r="B203" s="818"/>
      <c r="C203" s="528" t="s">
        <v>408</v>
      </c>
      <c r="D203" s="527" t="s">
        <v>409</v>
      </c>
      <c r="E203" s="528"/>
      <c r="F203" s="529">
        <v>6</v>
      </c>
      <c r="G203" s="530">
        <f t="shared" si="36"/>
        <v>6.6000000000000005</v>
      </c>
      <c r="H203" s="531">
        <v>10</v>
      </c>
      <c r="I203" s="532">
        <f t="shared" si="37"/>
        <v>0</v>
      </c>
      <c r="J203" s="533">
        <f t="shared" si="38"/>
        <v>0</v>
      </c>
      <c r="K203" s="534">
        <f t="shared" si="39"/>
        <v>0</v>
      </c>
      <c r="L203" s="535"/>
      <c r="M203" s="99"/>
      <c r="N203" s="99"/>
      <c r="O203" s="482"/>
      <c r="P203" s="482"/>
      <c r="Q203" s="482"/>
      <c r="R203" s="482"/>
      <c r="S203" s="482"/>
      <c r="T203" s="482"/>
      <c r="U203" s="482"/>
      <c r="V203" s="482"/>
      <c r="W203" s="482"/>
      <c r="X203" s="482"/>
      <c r="Y203" s="482"/>
      <c r="Z203" s="482"/>
      <c r="AA203" s="482"/>
      <c r="AB203" s="482"/>
      <c r="AC203" s="482"/>
      <c r="AD203" s="482"/>
      <c r="AE203" s="482"/>
      <c r="AF203" s="482"/>
      <c r="AG203" s="482"/>
      <c r="AH203" s="482"/>
      <c r="AI203" s="482"/>
      <c r="AJ203" s="482"/>
      <c r="AK203" s="482"/>
      <c r="AL203" s="482"/>
      <c r="AM203" s="482"/>
      <c r="AN203" s="482"/>
      <c r="AO203" s="482"/>
      <c r="AP203" s="482"/>
      <c r="AQ203" s="482"/>
      <c r="AR203" s="482"/>
      <c r="AS203" s="482"/>
      <c r="AT203" s="482"/>
      <c r="AU203" s="482"/>
      <c r="AV203" s="482"/>
      <c r="AW203" s="482"/>
      <c r="AX203" s="482"/>
      <c r="AY203" s="482"/>
      <c r="AZ203" s="482"/>
      <c r="BA203" s="482"/>
      <c r="BB203" s="482"/>
      <c r="BC203" s="482"/>
      <c r="BD203" s="482"/>
      <c r="BE203" s="482"/>
      <c r="BF203" s="482"/>
      <c r="BG203" s="482"/>
      <c r="BH203" s="482"/>
      <c r="BI203" s="482"/>
      <c r="BJ203" s="482"/>
      <c r="BK203" s="482"/>
      <c r="BL203" s="482"/>
      <c r="BM203" s="482"/>
      <c r="BN203" s="482"/>
      <c r="BO203" s="482"/>
      <c r="BP203" s="482"/>
      <c r="BQ203" s="482"/>
      <c r="BR203" s="482"/>
      <c r="BS203" s="482"/>
      <c r="BT203" s="482"/>
      <c r="BU203" s="482"/>
      <c r="BV203" s="482"/>
      <c r="BW203" s="482"/>
      <c r="BX203" s="482"/>
      <c r="BY203" s="482"/>
      <c r="BZ203" s="482"/>
      <c r="CA203" s="482"/>
      <c r="CB203" s="482"/>
      <c r="CC203" s="482"/>
      <c r="CD203" s="482"/>
      <c r="CE203" s="482"/>
      <c r="CF203" s="482"/>
      <c r="CG203" s="482"/>
      <c r="CH203" s="482"/>
      <c r="CI203" s="482"/>
      <c r="CJ203" s="482"/>
      <c r="CK203" s="482"/>
      <c r="CL203" s="482"/>
      <c r="CM203" s="482"/>
      <c r="CN203" s="482"/>
      <c r="CO203" s="482"/>
      <c r="CP203" s="482"/>
      <c r="CQ203" s="482"/>
      <c r="CR203" s="482"/>
      <c r="CS203" s="482"/>
      <c r="CT203" s="482"/>
      <c r="CU203" s="482"/>
      <c r="CV203" s="482"/>
      <c r="CW203" s="482"/>
      <c r="CX203" s="482"/>
      <c r="CY203" s="482"/>
      <c r="CZ203" s="482"/>
      <c r="DA203" s="482"/>
      <c r="DB203" s="482"/>
      <c r="DC203" s="482"/>
      <c r="DD203" s="482"/>
      <c r="DE203" s="482"/>
      <c r="DF203" s="482"/>
      <c r="DG203" s="482"/>
      <c r="DH203" s="482"/>
      <c r="DI203" s="482"/>
      <c r="DJ203" s="482"/>
      <c r="DK203" s="482"/>
      <c r="DL203" s="482"/>
      <c r="DM203" s="482"/>
      <c r="DN203" s="482"/>
      <c r="DO203" s="482"/>
      <c r="DP203" s="482"/>
      <c r="DQ203" s="482"/>
      <c r="DR203" s="482"/>
      <c r="DS203" s="482"/>
      <c r="DT203" s="482"/>
      <c r="DU203" s="482"/>
      <c r="DV203" s="482"/>
      <c r="DW203" s="482"/>
      <c r="DX203" s="482"/>
      <c r="DY203" s="482"/>
      <c r="DZ203" s="482"/>
      <c r="EA203" s="482"/>
      <c r="EB203" s="482"/>
      <c r="EC203" s="482"/>
      <c r="ED203" s="482"/>
      <c r="EE203" s="482"/>
      <c r="EF203" s="482"/>
      <c r="EG203" s="482"/>
      <c r="EH203" s="482"/>
      <c r="EI203" s="482"/>
      <c r="EJ203" s="482"/>
      <c r="EK203" s="482"/>
      <c r="EL203" s="482"/>
      <c r="EM203" s="482"/>
      <c r="EN203" s="482"/>
      <c r="EO203" s="482"/>
      <c r="EP203" s="482"/>
      <c r="EQ203" s="482"/>
      <c r="ER203" s="482"/>
      <c r="ES203" s="482"/>
      <c r="ET203" s="482"/>
      <c r="EU203" s="482"/>
      <c r="EV203" s="482"/>
      <c r="EW203" s="482"/>
      <c r="EX203" s="482"/>
      <c r="EY203" s="482"/>
      <c r="EZ203" s="482"/>
      <c r="FA203" s="482"/>
      <c r="FB203" s="482"/>
      <c r="FC203" s="482"/>
      <c r="FD203" s="482"/>
      <c r="FE203" s="482"/>
      <c r="FF203" s="482"/>
      <c r="FG203" s="482"/>
      <c r="FH203" s="482"/>
      <c r="FI203" s="482"/>
      <c r="FJ203" s="482"/>
      <c r="FK203" s="482"/>
      <c r="FL203" s="482"/>
      <c r="FM203" s="482"/>
      <c r="FN203" s="482"/>
      <c r="FO203" s="482"/>
      <c r="FP203" s="482"/>
      <c r="FQ203" s="482"/>
      <c r="FR203" s="482"/>
    </row>
    <row r="204" spans="1:174" s="536" customFormat="1" ht="18" customHeight="1" x14ac:dyDescent="0.2">
      <c r="A204" s="472"/>
      <c r="B204" s="818"/>
      <c r="C204" s="517" t="s">
        <v>410</v>
      </c>
      <c r="D204" s="516" t="s">
        <v>411</v>
      </c>
      <c r="E204" s="517"/>
      <c r="F204" s="518">
        <v>6</v>
      </c>
      <c r="G204" s="519">
        <f t="shared" si="36"/>
        <v>6.6000000000000005</v>
      </c>
      <c r="H204" s="520">
        <v>10</v>
      </c>
      <c r="I204" s="521">
        <f t="shared" si="37"/>
        <v>0</v>
      </c>
      <c r="J204" s="522">
        <f t="shared" si="38"/>
        <v>0</v>
      </c>
      <c r="K204" s="523">
        <f t="shared" si="39"/>
        <v>0</v>
      </c>
      <c r="L204" s="524"/>
      <c r="M204" s="99"/>
      <c r="N204" s="99"/>
      <c r="O204" s="482"/>
      <c r="P204" s="482"/>
      <c r="Q204" s="482"/>
      <c r="R204" s="482"/>
      <c r="S204" s="482"/>
      <c r="T204" s="482"/>
      <c r="U204" s="482"/>
      <c r="V204" s="482"/>
      <c r="W204" s="482"/>
      <c r="X204" s="482"/>
      <c r="Y204" s="482"/>
      <c r="Z204" s="482"/>
      <c r="AA204" s="482"/>
      <c r="AB204" s="482"/>
      <c r="AC204" s="482"/>
      <c r="AD204" s="482"/>
      <c r="AE204" s="482"/>
      <c r="AF204" s="482"/>
      <c r="AG204" s="482"/>
      <c r="AH204" s="482"/>
      <c r="AI204" s="482"/>
      <c r="AJ204" s="482"/>
      <c r="AK204" s="482"/>
      <c r="AL204" s="482"/>
      <c r="AM204" s="482"/>
      <c r="AN204" s="482"/>
      <c r="AO204" s="482"/>
      <c r="AP204" s="482"/>
      <c r="AQ204" s="482"/>
      <c r="AR204" s="482"/>
      <c r="AS204" s="482"/>
      <c r="AT204" s="482"/>
      <c r="AU204" s="482"/>
      <c r="AV204" s="482"/>
      <c r="AW204" s="482"/>
      <c r="AX204" s="482"/>
      <c r="AY204" s="482"/>
      <c r="AZ204" s="482"/>
      <c r="BA204" s="482"/>
      <c r="BB204" s="482"/>
      <c r="BC204" s="482"/>
      <c r="BD204" s="482"/>
      <c r="BE204" s="482"/>
      <c r="BF204" s="482"/>
      <c r="BG204" s="482"/>
      <c r="BH204" s="482"/>
      <c r="BI204" s="482"/>
      <c r="BJ204" s="482"/>
      <c r="BK204" s="482"/>
      <c r="BL204" s="482"/>
      <c r="BM204" s="482"/>
      <c r="BN204" s="482"/>
      <c r="BO204" s="482"/>
      <c r="BP204" s="482"/>
      <c r="BQ204" s="482"/>
      <c r="BR204" s="482"/>
      <c r="BS204" s="482"/>
      <c r="BT204" s="482"/>
      <c r="BU204" s="482"/>
      <c r="BV204" s="482"/>
      <c r="BW204" s="482"/>
      <c r="BX204" s="482"/>
      <c r="BY204" s="482"/>
      <c r="BZ204" s="482"/>
      <c r="CA204" s="482"/>
      <c r="CB204" s="482"/>
      <c r="CC204" s="482"/>
      <c r="CD204" s="482"/>
      <c r="CE204" s="482"/>
      <c r="CF204" s="482"/>
      <c r="CG204" s="482"/>
      <c r="CH204" s="482"/>
      <c r="CI204" s="482"/>
      <c r="CJ204" s="482"/>
      <c r="CK204" s="482"/>
      <c r="CL204" s="482"/>
      <c r="CM204" s="482"/>
      <c r="CN204" s="482"/>
      <c r="CO204" s="482"/>
      <c r="CP204" s="482"/>
      <c r="CQ204" s="482"/>
      <c r="CR204" s="482"/>
      <c r="CS204" s="482"/>
      <c r="CT204" s="482"/>
      <c r="CU204" s="482"/>
      <c r="CV204" s="482"/>
      <c r="CW204" s="482"/>
      <c r="CX204" s="482"/>
      <c r="CY204" s="482"/>
      <c r="CZ204" s="482"/>
      <c r="DA204" s="482"/>
      <c r="DB204" s="482"/>
      <c r="DC204" s="482"/>
      <c r="DD204" s="482"/>
      <c r="DE204" s="482"/>
      <c r="DF204" s="482"/>
      <c r="DG204" s="482"/>
      <c r="DH204" s="482"/>
      <c r="DI204" s="482"/>
      <c r="DJ204" s="482"/>
      <c r="DK204" s="482"/>
      <c r="DL204" s="482"/>
      <c r="DM204" s="482"/>
      <c r="DN204" s="482"/>
      <c r="DO204" s="482"/>
      <c r="DP204" s="482"/>
      <c r="DQ204" s="482"/>
      <c r="DR204" s="482"/>
      <c r="DS204" s="482"/>
      <c r="DT204" s="482"/>
      <c r="DU204" s="482"/>
      <c r="DV204" s="482"/>
      <c r="DW204" s="482"/>
      <c r="DX204" s="482"/>
      <c r="DY204" s="482"/>
      <c r="DZ204" s="482"/>
      <c r="EA204" s="482"/>
      <c r="EB204" s="482"/>
      <c r="EC204" s="482"/>
      <c r="ED204" s="482"/>
      <c r="EE204" s="482"/>
      <c r="EF204" s="482"/>
      <c r="EG204" s="482"/>
      <c r="EH204" s="482"/>
      <c r="EI204" s="482"/>
      <c r="EJ204" s="482"/>
      <c r="EK204" s="482"/>
      <c r="EL204" s="482"/>
      <c r="EM204" s="482"/>
      <c r="EN204" s="482"/>
      <c r="EO204" s="482"/>
      <c r="EP204" s="482"/>
      <c r="EQ204" s="482"/>
      <c r="ER204" s="482"/>
      <c r="ES204" s="482"/>
      <c r="ET204" s="482"/>
      <c r="EU204" s="482"/>
      <c r="EV204" s="482"/>
      <c r="EW204" s="482"/>
      <c r="EX204" s="482"/>
      <c r="EY204" s="482"/>
      <c r="EZ204" s="482"/>
      <c r="FA204" s="482"/>
      <c r="FB204" s="482"/>
      <c r="FC204" s="482"/>
      <c r="FD204" s="482"/>
      <c r="FE204" s="482"/>
      <c r="FF204" s="482"/>
      <c r="FG204" s="482"/>
      <c r="FH204" s="482"/>
      <c r="FI204" s="482"/>
      <c r="FJ204" s="482"/>
      <c r="FK204" s="482"/>
      <c r="FL204" s="482"/>
      <c r="FM204" s="482"/>
      <c r="FN204" s="482"/>
      <c r="FO204" s="482"/>
      <c r="FP204" s="482"/>
      <c r="FQ204" s="482"/>
      <c r="FR204" s="482"/>
    </row>
    <row r="205" spans="1:174" s="525" customFormat="1" ht="18" customHeight="1" x14ac:dyDescent="0.2">
      <c r="A205" s="514"/>
      <c r="B205" s="818"/>
      <c r="C205" s="528"/>
      <c r="D205" s="527"/>
      <c r="E205" s="528"/>
      <c r="F205" s="518"/>
      <c r="G205" s="519"/>
      <c r="H205" s="520"/>
      <c r="I205" s="521"/>
      <c r="J205" s="522"/>
      <c r="K205" s="523"/>
      <c r="L205" s="535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99"/>
      <c r="FF205" s="99"/>
      <c r="FG205" s="99"/>
      <c r="FH205" s="99"/>
      <c r="FI205" s="99"/>
      <c r="FJ205" s="99"/>
      <c r="FK205" s="99"/>
      <c r="FL205" s="99"/>
      <c r="FM205" s="99"/>
      <c r="FN205" s="99"/>
      <c r="FO205" s="99"/>
      <c r="FP205" s="99"/>
      <c r="FQ205" s="99"/>
      <c r="FR205" s="99"/>
    </row>
    <row r="206" spans="1:174" s="99" customFormat="1" ht="18" customHeight="1" x14ac:dyDescent="0.2">
      <c r="A206" s="514"/>
      <c r="B206" s="257"/>
      <c r="C206" s="539"/>
      <c r="D206" s="315"/>
      <c r="E206" s="539"/>
      <c r="F206" s="563"/>
      <c r="G206" s="559"/>
      <c r="H206" s="564"/>
      <c r="I206" s="565"/>
      <c r="J206" s="566"/>
      <c r="K206" s="567"/>
      <c r="L206" s="545"/>
    </row>
    <row r="207" spans="1:174" s="99" customFormat="1" x14ac:dyDescent="0.2">
      <c r="A207" s="514"/>
      <c r="B207" s="546"/>
      <c r="C207" s="539"/>
      <c r="D207" s="315"/>
      <c r="E207" s="539"/>
      <c r="F207" s="563"/>
      <c r="G207" s="559"/>
      <c r="H207" s="564"/>
      <c r="I207" s="565"/>
      <c r="J207" s="566"/>
      <c r="K207" s="567"/>
      <c r="L207" s="545"/>
    </row>
    <row r="208" spans="1:174" s="549" customFormat="1" ht="18" customHeight="1" x14ac:dyDescent="0.2">
      <c r="A208" s="472"/>
      <c r="B208" s="818" t="s">
        <v>412</v>
      </c>
      <c r="C208" s="568" t="s">
        <v>413</v>
      </c>
      <c r="D208" s="517"/>
      <c r="E208" s="517"/>
      <c r="F208" s="518">
        <v>0.3</v>
      </c>
      <c r="G208" s="519">
        <f t="shared" ref="G208:G227" si="40">F208*1.2</f>
        <v>0.36</v>
      </c>
      <c r="H208" s="520">
        <v>20</v>
      </c>
      <c r="I208" s="521">
        <f t="shared" ref="I208:I227" si="41">K208*F208</f>
        <v>0</v>
      </c>
      <c r="J208" s="522">
        <f t="shared" ref="J208:J227" si="42">K208*G208</f>
        <v>0</v>
      </c>
      <c r="K208" s="523">
        <f t="shared" ref="K208:K227" si="43">SUM(L208:L208)</f>
        <v>0</v>
      </c>
      <c r="L208" s="524"/>
      <c r="M208" s="99"/>
      <c r="N208" s="99"/>
      <c r="O208" s="482"/>
      <c r="P208" s="482"/>
      <c r="Q208" s="482"/>
      <c r="R208" s="482"/>
      <c r="S208" s="482"/>
      <c r="T208" s="482"/>
      <c r="U208" s="482"/>
      <c r="V208" s="482"/>
      <c r="W208" s="482"/>
      <c r="X208" s="482"/>
      <c r="Y208" s="482"/>
      <c r="Z208" s="482"/>
      <c r="AA208" s="482"/>
      <c r="AB208" s="482"/>
      <c r="AC208" s="482"/>
      <c r="AD208" s="482"/>
      <c r="AE208" s="482"/>
      <c r="AF208" s="482"/>
      <c r="AG208" s="482"/>
      <c r="AH208" s="482"/>
      <c r="AI208" s="482"/>
      <c r="AJ208" s="482"/>
      <c r="AK208" s="482"/>
      <c r="AL208" s="482"/>
      <c r="AM208" s="482"/>
      <c r="AN208" s="482"/>
      <c r="AO208" s="482"/>
      <c r="AP208" s="482"/>
      <c r="AQ208" s="482"/>
      <c r="AR208" s="482"/>
      <c r="AS208" s="482"/>
      <c r="AT208" s="482"/>
      <c r="AU208" s="482"/>
      <c r="AV208" s="482"/>
      <c r="AW208" s="482"/>
      <c r="AX208" s="482"/>
      <c r="AY208" s="482"/>
      <c r="AZ208" s="482"/>
      <c r="BA208" s="482"/>
      <c r="BB208" s="482"/>
      <c r="BC208" s="482"/>
      <c r="BD208" s="482"/>
      <c r="BE208" s="482"/>
      <c r="BF208" s="482"/>
      <c r="BG208" s="482"/>
      <c r="BH208" s="482"/>
      <c r="BI208" s="482"/>
      <c r="BJ208" s="482"/>
      <c r="BK208" s="482"/>
      <c r="BL208" s="482"/>
      <c r="BM208" s="482"/>
      <c r="BN208" s="482"/>
      <c r="BO208" s="482"/>
      <c r="BP208" s="482"/>
      <c r="BQ208" s="482"/>
      <c r="BR208" s="482"/>
      <c r="BS208" s="482"/>
      <c r="BT208" s="482"/>
      <c r="BU208" s="482"/>
      <c r="BV208" s="482"/>
      <c r="BW208" s="482"/>
      <c r="BX208" s="482"/>
      <c r="BY208" s="482"/>
      <c r="BZ208" s="482"/>
      <c r="CA208" s="482"/>
      <c r="CB208" s="482"/>
      <c r="CC208" s="482"/>
      <c r="CD208" s="482"/>
      <c r="CE208" s="482"/>
      <c r="CF208" s="482"/>
      <c r="CG208" s="482"/>
      <c r="CH208" s="482"/>
      <c r="CI208" s="482"/>
      <c r="CJ208" s="482"/>
      <c r="CK208" s="482"/>
      <c r="CL208" s="482"/>
      <c r="CM208" s="482"/>
      <c r="CN208" s="482"/>
      <c r="CO208" s="482"/>
      <c r="CP208" s="482"/>
      <c r="CQ208" s="482"/>
      <c r="CR208" s="482"/>
      <c r="CS208" s="482"/>
      <c r="CT208" s="482"/>
      <c r="CU208" s="482"/>
      <c r="CV208" s="482"/>
      <c r="CW208" s="482"/>
      <c r="CX208" s="482"/>
      <c r="CY208" s="482"/>
      <c r="CZ208" s="482"/>
      <c r="DA208" s="482"/>
      <c r="DB208" s="482"/>
      <c r="DC208" s="482"/>
      <c r="DD208" s="482"/>
      <c r="DE208" s="482"/>
      <c r="DF208" s="482"/>
      <c r="DG208" s="482"/>
      <c r="DH208" s="482"/>
      <c r="DI208" s="482"/>
      <c r="DJ208" s="482"/>
      <c r="DK208" s="482"/>
      <c r="DL208" s="482"/>
      <c r="DM208" s="482"/>
      <c r="DN208" s="482"/>
      <c r="DO208" s="482"/>
      <c r="DP208" s="482"/>
      <c r="DQ208" s="482"/>
      <c r="DR208" s="482"/>
      <c r="DS208" s="482"/>
      <c r="DT208" s="482"/>
      <c r="DU208" s="482"/>
      <c r="DV208" s="482"/>
      <c r="DW208" s="482"/>
      <c r="DX208" s="482"/>
      <c r="DY208" s="482"/>
      <c r="DZ208" s="482"/>
      <c r="EA208" s="482"/>
      <c r="EB208" s="482"/>
      <c r="EC208" s="482"/>
      <c r="ED208" s="482"/>
      <c r="EE208" s="482"/>
      <c r="EF208" s="482"/>
      <c r="EG208" s="482"/>
      <c r="EH208" s="482"/>
      <c r="EI208" s="482"/>
      <c r="EJ208" s="482"/>
      <c r="EK208" s="482"/>
      <c r="EL208" s="482"/>
      <c r="EM208" s="482"/>
      <c r="EN208" s="482"/>
      <c r="EO208" s="482"/>
      <c r="EP208" s="482"/>
      <c r="EQ208" s="482"/>
      <c r="ER208" s="482"/>
      <c r="ES208" s="482"/>
      <c r="ET208" s="482"/>
      <c r="EU208" s="482"/>
      <c r="EV208" s="482"/>
      <c r="EW208" s="482"/>
      <c r="EX208" s="482"/>
      <c r="EY208" s="482"/>
      <c r="EZ208" s="482"/>
      <c r="FA208" s="482"/>
      <c r="FB208" s="482"/>
      <c r="FC208" s="482"/>
      <c r="FD208" s="482"/>
      <c r="FE208" s="482"/>
      <c r="FF208" s="482"/>
      <c r="FG208" s="482"/>
      <c r="FH208" s="482"/>
      <c r="FI208" s="482"/>
      <c r="FJ208" s="482"/>
      <c r="FK208" s="482"/>
      <c r="FL208" s="482"/>
      <c r="FM208" s="482"/>
      <c r="FN208" s="482"/>
      <c r="FO208" s="482"/>
      <c r="FP208" s="482"/>
      <c r="FQ208" s="482"/>
      <c r="FR208" s="482"/>
    </row>
    <row r="209" spans="1:174" s="536" customFormat="1" ht="18" customHeight="1" x14ac:dyDescent="0.2">
      <c r="A209" s="472"/>
      <c r="B209" s="818"/>
      <c r="C209" s="554" t="s">
        <v>414</v>
      </c>
      <c r="D209" s="528"/>
      <c r="E209" s="528"/>
      <c r="F209" s="518">
        <v>0.3</v>
      </c>
      <c r="G209" s="519">
        <f t="shared" si="40"/>
        <v>0.36</v>
      </c>
      <c r="H209" s="520">
        <v>20</v>
      </c>
      <c r="I209" s="521">
        <f t="shared" si="41"/>
        <v>0</v>
      </c>
      <c r="J209" s="522">
        <f t="shared" si="42"/>
        <v>0</v>
      </c>
      <c r="K209" s="523">
        <f t="shared" si="43"/>
        <v>0</v>
      </c>
      <c r="L209" s="551"/>
      <c r="M209" s="99"/>
      <c r="N209" s="99"/>
      <c r="O209" s="482"/>
      <c r="P209" s="482"/>
      <c r="Q209" s="482"/>
      <c r="R209" s="482"/>
      <c r="S209" s="482"/>
      <c r="T209" s="482"/>
      <c r="U209" s="482"/>
      <c r="V209" s="482"/>
      <c r="W209" s="482"/>
      <c r="X209" s="482"/>
      <c r="Y209" s="482"/>
      <c r="Z209" s="482"/>
      <c r="AA209" s="482"/>
      <c r="AB209" s="482"/>
      <c r="AC209" s="482"/>
      <c r="AD209" s="482"/>
      <c r="AE209" s="482"/>
      <c r="AF209" s="482"/>
      <c r="AG209" s="482"/>
      <c r="AH209" s="482"/>
      <c r="AI209" s="482"/>
      <c r="AJ209" s="482"/>
      <c r="AK209" s="482"/>
      <c r="AL209" s="482"/>
      <c r="AM209" s="482"/>
      <c r="AN209" s="482"/>
      <c r="AO209" s="482"/>
      <c r="AP209" s="482"/>
      <c r="AQ209" s="482"/>
      <c r="AR209" s="482"/>
      <c r="AS209" s="482"/>
      <c r="AT209" s="482"/>
      <c r="AU209" s="482"/>
      <c r="AV209" s="482"/>
      <c r="AW209" s="482"/>
      <c r="AX209" s="482"/>
      <c r="AY209" s="482"/>
      <c r="AZ209" s="482"/>
      <c r="BA209" s="482"/>
      <c r="BB209" s="482"/>
      <c r="BC209" s="482"/>
      <c r="BD209" s="482"/>
      <c r="BE209" s="482"/>
      <c r="BF209" s="482"/>
      <c r="BG209" s="482"/>
      <c r="BH209" s="482"/>
      <c r="BI209" s="482"/>
      <c r="BJ209" s="482"/>
      <c r="BK209" s="482"/>
      <c r="BL209" s="482"/>
      <c r="BM209" s="482"/>
      <c r="BN209" s="482"/>
      <c r="BO209" s="482"/>
      <c r="BP209" s="482"/>
      <c r="BQ209" s="482"/>
      <c r="BR209" s="482"/>
      <c r="BS209" s="482"/>
      <c r="BT209" s="482"/>
      <c r="BU209" s="482"/>
      <c r="BV209" s="482"/>
      <c r="BW209" s="482"/>
      <c r="BX209" s="482"/>
      <c r="BY209" s="482"/>
      <c r="BZ209" s="482"/>
      <c r="CA209" s="482"/>
      <c r="CB209" s="482"/>
      <c r="CC209" s="482"/>
      <c r="CD209" s="482"/>
      <c r="CE209" s="482"/>
      <c r="CF209" s="482"/>
      <c r="CG209" s="482"/>
      <c r="CH209" s="482"/>
      <c r="CI209" s="482"/>
      <c r="CJ209" s="482"/>
      <c r="CK209" s="482"/>
      <c r="CL209" s="482"/>
      <c r="CM209" s="482"/>
      <c r="CN209" s="482"/>
      <c r="CO209" s="482"/>
      <c r="CP209" s="482"/>
      <c r="CQ209" s="482"/>
      <c r="CR209" s="482"/>
      <c r="CS209" s="482"/>
      <c r="CT209" s="482"/>
      <c r="CU209" s="482"/>
      <c r="CV209" s="482"/>
      <c r="CW209" s="482"/>
      <c r="CX209" s="482"/>
      <c r="CY209" s="482"/>
      <c r="CZ209" s="482"/>
      <c r="DA209" s="482"/>
      <c r="DB209" s="482"/>
      <c r="DC209" s="482"/>
      <c r="DD209" s="482"/>
      <c r="DE209" s="482"/>
      <c r="DF209" s="482"/>
      <c r="DG209" s="482"/>
      <c r="DH209" s="482"/>
      <c r="DI209" s="482"/>
      <c r="DJ209" s="482"/>
      <c r="DK209" s="482"/>
      <c r="DL209" s="482"/>
      <c r="DM209" s="482"/>
      <c r="DN209" s="482"/>
      <c r="DO209" s="482"/>
      <c r="DP209" s="482"/>
      <c r="DQ209" s="482"/>
      <c r="DR209" s="482"/>
      <c r="DS209" s="482"/>
      <c r="DT209" s="482"/>
      <c r="DU209" s="482"/>
      <c r="DV209" s="482"/>
      <c r="DW209" s="482"/>
      <c r="DX209" s="482"/>
      <c r="DY209" s="482"/>
      <c r="DZ209" s="482"/>
      <c r="EA209" s="482"/>
      <c r="EB209" s="482"/>
      <c r="EC209" s="482"/>
      <c r="ED209" s="482"/>
      <c r="EE209" s="482"/>
      <c r="EF209" s="482"/>
      <c r="EG209" s="482"/>
      <c r="EH209" s="482"/>
      <c r="EI209" s="482"/>
      <c r="EJ209" s="482"/>
      <c r="EK209" s="482"/>
      <c r="EL209" s="482"/>
      <c r="EM209" s="482"/>
      <c r="EN209" s="482"/>
      <c r="EO209" s="482"/>
      <c r="EP209" s="482"/>
      <c r="EQ209" s="482"/>
      <c r="ER209" s="482"/>
      <c r="ES209" s="482"/>
      <c r="ET209" s="482"/>
      <c r="EU209" s="482"/>
      <c r="EV209" s="482"/>
      <c r="EW209" s="482"/>
      <c r="EX209" s="482"/>
      <c r="EY209" s="482"/>
      <c r="EZ209" s="482"/>
      <c r="FA209" s="482"/>
      <c r="FB209" s="482"/>
      <c r="FC209" s="482"/>
      <c r="FD209" s="482"/>
      <c r="FE209" s="482"/>
      <c r="FF209" s="482"/>
      <c r="FG209" s="482"/>
      <c r="FH209" s="482"/>
      <c r="FI209" s="482"/>
      <c r="FJ209" s="482"/>
      <c r="FK209" s="482"/>
      <c r="FL209" s="482"/>
      <c r="FM209" s="482"/>
      <c r="FN209" s="482"/>
      <c r="FO209" s="482"/>
      <c r="FP209" s="482"/>
      <c r="FQ209" s="482"/>
      <c r="FR209" s="482"/>
    </row>
    <row r="210" spans="1:174" s="536" customFormat="1" ht="18" customHeight="1" x14ac:dyDescent="0.2">
      <c r="A210" s="472"/>
      <c r="B210" s="818"/>
      <c r="C210" s="517"/>
      <c r="D210" s="517"/>
      <c r="E210" s="517"/>
      <c r="F210" s="518"/>
      <c r="G210" s="519">
        <f t="shared" si="40"/>
        <v>0</v>
      </c>
      <c r="H210" s="520">
        <v>20</v>
      </c>
      <c r="I210" s="521">
        <f t="shared" si="41"/>
        <v>0</v>
      </c>
      <c r="J210" s="522">
        <f t="shared" si="42"/>
        <v>0</v>
      </c>
      <c r="K210" s="523">
        <f t="shared" si="43"/>
        <v>0</v>
      </c>
      <c r="L210" s="552"/>
      <c r="M210" s="99"/>
      <c r="N210" s="99"/>
      <c r="O210" s="482"/>
      <c r="P210" s="482"/>
      <c r="Q210" s="482"/>
      <c r="R210" s="482"/>
      <c r="S210" s="482"/>
      <c r="T210" s="482"/>
      <c r="U210" s="482"/>
      <c r="V210" s="482"/>
      <c r="W210" s="482"/>
      <c r="X210" s="482"/>
      <c r="Y210" s="482"/>
      <c r="Z210" s="482"/>
      <c r="AA210" s="482"/>
      <c r="AB210" s="482"/>
      <c r="AC210" s="482"/>
      <c r="AD210" s="482"/>
      <c r="AE210" s="482"/>
      <c r="AF210" s="482"/>
      <c r="AG210" s="482"/>
      <c r="AH210" s="482"/>
      <c r="AI210" s="482"/>
      <c r="AJ210" s="482"/>
      <c r="AK210" s="482"/>
      <c r="AL210" s="482"/>
      <c r="AM210" s="482"/>
      <c r="AN210" s="482"/>
      <c r="AO210" s="482"/>
      <c r="AP210" s="482"/>
      <c r="AQ210" s="482"/>
      <c r="AR210" s="482"/>
      <c r="AS210" s="482"/>
      <c r="AT210" s="482"/>
      <c r="AU210" s="482"/>
      <c r="AV210" s="482"/>
      <c r="AW210" s="482"/>
      <c r="AX210" s="482"/>
      <c r="AY210" s="482"/>
      <c r="AZ210" s="482"/>
      <c r="BA210" s="482"/>
      <c r="BB210" s="482"/>
      <c r="BC210" s="482"/>
      <c r="BD210" s="482"/>
      <c r="BE210" s="482"/>
      <c r="BF210" s="482"/>
      <c r="BG210" s="482"/>
      <c r="BH210" s="482"/>
      <c r="BI210" s="482"/>
      <c r="BJ210" s="482"/>
      <c r="BK210" s="482"/>
      <c r="BL210" s="482"/>
      <c r="BM210" s="482"/>
      <c r="BN210" s="482"/>
      <c r="BO210" s="482"/>
      <c r="BP210" s="482"/>
      <c r="BQ210" s="482"/>
      <c r="BR210" s="482"/>
      <c r="BS210" s="482"/>
      <c r="BT210" s="482"/>
      <c r="BU210" s="482"/>
      <c r="BV210" s="482"/>
      <c r="BW210" s="482"/>
      <c r="BX210" s="482"/>
      <c r="BY210" s="482"/>
      <c r="BZ210" s="482"/>
      <c r="CA210" s="482"/>
      <c r="CB210" s="482"/>
      <c r="CC210" s="482"/>
      <c r="CD210" s="482"/>
      <c r="CE210" s="482"/>
      <c r="CF210" s="482"/>
      <c r="CG210" s="482"/>
      <c r="CH210" s="482"/>
      <c r="CI210" s="482"/>
      <c r="CJ210" s="482"/>
      <c r="CK210" s="482"/>
      <c r="CL210" s="482"/>
      <c r="CM210" s="482"/>
      <c r="CN210" s="482"/>
      <c r="CO210" s="482"/>
      <c r="CP210" s="482"/>
      <c r="CQ210" s="482"/>
      <c r="CR210" s="482"/>
      <c r="CS210" s="482"/>
      <c r="CT210" s="482"/>
      <c r="CU210" s="482"/>
      <c r="CV210" s="482"/>
      <c r="CW210" s="482"/>
      <c r="CX210" s="482"/>
      <c r="CY210" s="482"/>
      <c r="CZ210" s="482"/>
      <c r="DA210" s="482"/>
      <c r="DB210" s="482"/>
      <c r="DC210" s="482"/>
      <c r="DD210" s="482"/>
      <c r="DE210" s="482"/>
      <c r="DF210" s="482"/>
      <c r="DG210" s="482"/>
      <c r="DH210" s="482"/>
      <c r="DI210" s="482"/>
      <c r="DJ210" s="482"/>
      <c r="DK210" s="482"/>
      <c r="DL210" s="482"/>
      <c r="DM210" s="482"/>
      <c r="DN210" s="482"/>
      <c r="DO210" s="482"/>
      <c r="DP210" s="482"/>
      <c r="DQ210" s="482"/>
      <c r="DR210" s="482"/>
      <c r="DS210" s="482"/>
      <c r="DT210" s="482"/>
      <c r="DU210" s="482"/>
      <c r="DV210" s="482"/>
      <c r="DW210" s="482"/>
      <c r="DX210" s="482"/>
      <c r="DY210" s="482"/>
      <c r="DZ210" s="482"/>
      <c r="EA210" s="482"/>
      <c r="EB210" s="482"/>
      <c r="EC210" s="482"/>
      <c r="ED210" s="482"/>
      <c r="EE210" s="482"/>
      <c r="EF210" s="482"/>
      <c r="EG210" s="482"/>
      <c r="EH210" s="482"/>
      <c r="EI210" s="482"/>
      <c r="EJ210" s="482"/>
      <c r="EK210" s="482"/>
      <c r="EL210" s="482"/>
      <c r="EM210" s="482"/>
      <c r="EN210" s="482"/>
      <c r="EO210" s="482"/>
      <c r="EP210" s="482"/>
      <c r="EQ210" s="482"/>
      <c r="ER210" s="482"/>
      <c r="ES210" s="482"/>
      <c r="ET210" s="482"/>
      <c r="EU210" s="482"/>
      <c r="EV210" s="482"/>
      <c r="EW210" s="482"/>
      <c r="EX210" s="482"/>
      <c r="EY210" s="482"/>
      <c r="EZ210" s="482"/>
      <c r="FA210" s="482"/>
      <c r="FB210" s="482"/>
      <c r="FC210" s="482"/>
      <c r="FD210" s="482"/>
      <c r="FE210" s="482"/>
      <c r="FF210" s="482"/>
      <c r="FG210" s="482"/>
      <c r="FH210" s="482"/>
      <c r="FI210" s="482"/>
      <c r="FJ210" s="482"/>
      <c r="FK210" s="482"/>
      <c r="FL210" s="482"/>
      <c r="FM210" s="482"/>
      <c r="FN210" s="482"/>
      <c r="FO210" s="482"/>
      <c r="FP210" s="482"/>
      <c r="FQ210" s="482"/>
      <c r="FR210" s="482"/>
    </row>
    <row r="211" spans="1:174" s="536" customFormat="1" ht="18" customHeight="1" x14ac:dyDescent="0.2">
      <c r="A211" s="472"/>
      <c r="B211" s="818"/>
      <c r="C211" s="554"/>
      <c r="D211" s="553"/>
      <c r="E211" s="528"/>
      <c r="F211" s="518"/>
      <c r="G211" s="519">
        <f t="shared" si="40"/>
        <v>0</v>
      </c>
      <c r="H211" s="520">
        <v>20</v>
      </c>
      <c r="I211" s="521">
        <f t="shared" si="41"/>
        <v>0</v>
      </c>
      <c r="J211" s="522">
        <f t="shared" si="42"/>
        <v>0</v>
      </c>
      <c r="K211" s="523">
        <f t="shared" si="43"/>
        <v>0</v>
      </c>
      <c r="L211" s="551"/>
      <c r="M211" s="99"/>
      <c r="N211" s="99"/>
      <c r="O211" s="482"/>
      <c r="P211" s="482"/>
      <c r="Q211" s="482"/>
      <c r="R211" s="482"/>
      <c r="S211" s="482"/>
      <c r="T211" s="482"/>
      <c r="U211" s="482"/>
      <c r="V211" s="482"/>
      <c r="W211" s="482"/>
      <c r="X211" s="482"/>
      <c r="Y211" s="482"/>
      <c r="Z211" s="482"/>
      <c r="AA211" s="482"/>
      <c r="AB211" s="482"/>
      <c r="AC211" s="482"/>
      <c r="AD211" s="482"/>
      <c r="AE211" s="482"/>
      <c r="AF211" s="482"/>
      <c r="AG211" s="482"/>
      <c r="AH211" s="482"/>
      <c r="AI211" s="482"/>
      <c r="AJ211" s="482"/>
      <c r="AK211" s="482"/>
      <c r="AL211" s="482"/>
      <c r="AM211" s="482"/>
      <c r="AN211" s="482"/>
      <c r="AO211" s="482"/>
      <c r="AP211" s="482"/>
      <c r="AQ211" s="482"/>
      <c r="AR211" s="482"/>
      <c r="AS211" s="482"/>
      <c r="AT211" s="482"/>
      <c r="AU211" s="482"/>
      <c r="AV211" s="482"/>
      <c r="AW211" s="482"/>
      <c r="AX211" s="482"/>
      <c r="AY211" s="482"/>
      <c r="AZ211" s="482"/>
      <c r="BA211" s="482"/>
      <c r="BB211" s="482"/>
      <c r="BC211" s="482"/>
      <c r="BD211" s="482"/>
      <c r="BE211" s="482"/>
      <c r="BF211" s="482"/>
      <c r="BG211" s="482"/>
      <c r="BH211" s="482"/>
      <c r="BI211" s="482"/>
      <c r="BJ211" s="482"/>
      <c r="BK211" s="482"/>
      <c r="BL211" s="482"/>
      <c r="BM211" s="482"/>
      <c r="BN211" s="482"/>
      <c r="BO211" s="482"/>
      <c r="BP211" s="482"/>
      <c r="BQ211" s="482"/>
      <c r="BR211" s="482"/>
      <c r="BS211" s="482"/>
      <c r="BT211" s="482"/>
      <c r="BU211" s="482"/>
      <c r="BV211" s="482"/>
      <c r="BW211" s="482"/>
      <c r="BX211" s="482"/>
      <c r="BY211" s="482"/>
      <c r="BZ211" s="482"/>
      <c r="CA211" s="482"/>
      <c r="CB211" s="482"/>
      <c r="CC211" s="482"/>
      <c r="CD211" s="482"/>
      <c r="CE211" s="482"/>
      <c r="CF211" s="482"/>
      <c r="CG211" s="482"/>
      <c r="CH211" s="482"/>
      <c r="CI211" s="482"/>
      <c r="CJ211" s="482"/>
      <c r="CK211" s="482"/>
      <c r="CL211" s="482"/>
      <c r="CM211" s="482"/>
      <c r="CN211" s="482"/>
      <c r="CO211" s="482"/>
      <c r="CP211" s="482"/>
      <c r="CQ211" s="482"/>
      <c r="CR211" s="482"/>
      <c r="CS211" s="482"/>
      <c r="CT211" s="482"/>
      <c r="CU211" s="482"/>
      <c r="CV211" s="482"/>
      <c r="CW211" s="482"/>
      <c r="CX211" s="482"/>
      <c r="CY211" s="482"/>
      <c r="CZ211" s="482"/>
      <c r="DA211" s="482"/>
      <c r="DB211" s="482"/>
      <c r="DC211" s="482"/>
      <c r="DD211" s="482"/>
      <c r="DE211" s="482"/>
      <c r="DF211" s="482"/>
      <c r="DG211" s="482"/>
      <c r="DH211" s="482"/>
      <c r="DI211" s="482"/>
      <c r="DJ211" s="482"/>
      <c r="DK211" s="482"/>
      <c r="DL211" s="482"/>
      <c r="DM211" s="482"/>
      <c r="DN211" s="482"/>
      <c r="DO211" s="482"/>
      <c r="DP211" s="482"/>
      <c r="DQ211" s="482"/>
      <c r="DR211" s="482"/>
      <c r="DS211" s="482"/>
      <c r="DT211" s="482"/>
      <c r="DU211" s="482"/>
      <c r="DV211" s="482"/>
      <c r="DW211" s="482"/>
      <c r="DX211" s="482"/>
      <c r="DY211" s="482"/>
      <c r="DZ211" s="482"/>
      <c r="EA211" s="482"/>
      <c r="EB211" s="482"/>
      <c r="EC211" s="482"/>
      <c r="ED211" s="482"/>
      <c r="EE211" s="482"/>
      <c r="EF211" s="482"/>
      <c r="EG211" s="482"/>
      <c r="EH211" s="482"/>
      <c r="EI211" s="482"/>
      <c r="EJ211" s="482"/>
      <c r="EK211" s="482"/>
      <c r="EL211" s="482"/>
      <c r="EM211" s="482"/>
      <c r="EN211" s="482"/>
      <c r="EO211" s="482"/>
      <c r="EP211" s="482"/>
      <c r="EQ211" s="482"/>
      <c r="ER211" s="482"/>
      <c r="ES211" s="482"/>
      <c r="ET211" s="482"/>
      <c r="EU211" s="482"/>
      <c r="EV211" s="482"/>
      <c r="EW211" s="482"/>
      <c r="EX211" s="482"/>
      <c r="EY211" s="482"/>
      <c r="EZ211" s="482"/>
      <c r="FA211" s="482"/>
      <c r="FB211" s="482"/>
      <c r="FC211" s="482"/>
      <c r="FD211" s="482"/>
      <c r="FE211" s="482"/>
      <c r="FF211" s="482"/>
      <c r="FG211" s="482"/>
      <c r="FH211" s="482"/>
      <c r="FI211" s="482"/>
      <c r="FJ211" s="482"/>
      <c r="FK211" s="482"/>
      <c r="FL211" s="482"/>
      <c r="FM211" s="482"/>
      <c r="FN211" s="482"/>
      <c r="FO211" s="482"/>
      <c r="FP211" s="482"/>
      <c r="FQ211" s="482"/>
      <c r="FR211" s="482"/>
    </row>
    <row r="212" spans="1:174" s="536" customFormat="1" ht="18" customHeight="1" x14ac:dyDescent="0.2">
      <c r="A212" s="472"/>
      <c r="B212" s="818"/>
      <c r="C212" s="517"/>
      <c r="D212" s="517"/>
      <c r="E212" s="517"/>
      <c r="F212" s="518"/>
      <c r="G212" s="519">
        <f t="shared" si="40"/>
        <v>0</v>
      </c>
      <c r="H212" s="520">
        <v>20</v>
      </c>
      <c r="I212" s="521">
        <f t="shared" si="41"/>
        <v>0</v>
      </c>
      <c r="J212" s="522">
        <f t="shared" si="42"/>
        <v>0</v>
      </c>
      <c r="K212" s="523">
        <f t="shared" si="43"/>
        <v>0</v>
      </c>
      <c r="L212" s="552"/>
      <c r="M212" s="99"/>
      <c r="N212" s="99"/>
      <c r="O212" s="482"/>
      <c r="P212" s="482"/>
      <c r="Q212" s="482"/>
      <c r="R212" s="482"/>
      <c r="S212" s="482"/>
      <c r="T212" s="482"/>
      <c r="U212" s="482"/>
      <c r="V212" s="482"/>
      <c r="W212" s="482"/>
      <c r="X212" s="482"/>
      <c r="Y212" s="482"/>
      <c r="Z212" s="482"/>
      <c r="AA212" s="482"/>
      <c r="AB212" s="482"/>
      <c r="AC212" s="482"/>
      <c r="AD212" s="482"/>
      <c r="AE212" s="482"/>
      <c r="AF212" s="482"/>
      <c r="AG212" s="482"/>
      <c r="AH212" s="482"/>
      <c r="AI212" s="482"/>
      <c r="AJ212" s="482"/>
      <c r="AK212" s="482"/>
      <c r="AL212" s="482"/>
      <c r="AM212" s="482"/>
      <c r="AN212" s="482"/>
      <c r="AO212" s="482"/>
      <c r="AP212" s="482"/>
      <c r="AQ212" s="482"/>
      <c r="AR212" s="482"/>
      <c r="AS212" s="482"/>
      <c r="AT212" s="482"/>
      <c r="AU212" s="482"/>
      <c r="AV212" s="482"/>
      <c r="AW212" s="482"/>
      <c r="AX212" s="482"/>
      <c r="AY212" s="482"/>
      <c r="AZ212" s="482"/>
      <c r="BA212" s="482"/>
      <c r="BB212" s="482"/>
      <c r="BC212" s="482"/>
      <c r="BD212" s="482"/>
      <c r="BE212" s="482"/>
      <c r="BF212" s="482"/>
      <c r="BG212" s="482"/>
      <c r="BH212" s="482"/>
      <c r="BI212" s="482"/>
      <c r="BJ212" s="482"/>
      <c r="BK212" s="482"/>
      <c r="BL212" s="482"/>
      <c r="BM212" s="482"/>
      <c r="BN212" s="482"/>
      <c r="BO212" s="482"/>
      <c r="BP212" s="482"/>
      <c r="BQ212" s="482"/>
      <c r="BR212" s="482"/>
      <c r="BS212" s="482"/>
      <c r="BT212" s="482"/>
      <c r="BU212" s="482"/>
      <c r="BV212" s="482"/>
      <c r="BW212" s="482"/>
      <c r="BX212" s="482"/>
      <c r="BY212" s="482"/>
      <c r="BZ212" s="482"/>
      <c r="CA212" s="482"/>
      <c r="CB212" s="482"/>
      <c r="CC212" s="482"/>
      <c r="CD212" s="482"/>
      <c r="CE212" s="482"/>
      <c r="CF212" s="482"/>
      <c r="CG212" s="482"/>
      <c r="CH212" s="482"/>
      <c r="CI212" s="482"/>
      <c r="CJ212" s="482"/>
      <c r="CK212" s="482"/>
      <c r="CL212" s="482"/>
      <c r="CM212" s="482"/>
      <c r="CN212" s="482"/>
      <c r="CO212" s="482"/>
      <c r="CP212" s="482"/>
      <c r="CQ212" s="482"/>
      <c r="CR212" s="482"/>
      <c r="CS212" s="482"/>
      <c r="CT212" s="482"/>
      <c r="CU212" s="482"/>
      <c r="CV212" s="482"/>
      <c r="CW212" s="482"/>
      <c r="CX212" s="482"/>
      <c r="CY212" s="482"/>
      <c r="CZ212" s="482"/>
      <c r="DA212" s="482"/>
      <c r="DB212" s="482"/>
      <c r="DC212" s="482"/>
      <c r="DD212" s="482"/>
      <c r="DE212" s="482"/>
      <c r="DF212" s="482"/>
      <c r="DG212" s="482"/>
      <c r="DH212" s="482"/>
      <c r="DI212" s="482"/>
      <c r="DJ212" s="482"/>
      <c r="DK212" s="482"/>
      <c r="DL212" s="482"/>
      <c r="DM212" s="482"/>
      <c r="DN212" s="482"/>
      <c r="DO212" s="482"/>
      <c r="DP212" s="482"/>
      <c r="DQ212" s="482"/>
      <c r="DR212" s="482"/>
      <c r="DS212" s="482"/>
      <c r="DT212" s="482"/>
      <c r="DU212" s="482"/>
      <c r="DV212" s="482"/>
      <c r="DW212" s="482"/>
      <c r="DX212" s="482"/>
      <c r="DY212" s="482"/>
      <c r="DZ212" s="482"/>
      <c r="EA212" s="482"/>
      <c r="EB212" s="482"/>
      <c r="EC212" s="482"/>
      <c r="ED212" s="482"/>
      <c r="EE212" s="482"/>
      <c r="EF212" s="482"/>
      <c r="EG212" s="482"/>
      <c r="EH212" s="482"/>
      <c r="EI212" s="482"/>
      <c r="EJ212" s="482"/>
      <c r="EK212" s="482"/>
      <c r="EL212" s="482"/>
      <c r="EM212" s="482"/>
      <c r="EN212" s="482"/>
      <c r="EO212" s="482"/>
      <c r="EP212" s="482"/>
      <c r="EQ212" s="482"/>
      <c r="ER212" s="482"/>
      <c r="ES212" s="482"/>
      <c r="ET212" s="482"/>
      <c r="EU212" s="482"/>
      <c r="EV212" s="482"/>
      <c r="EW212" s="482"/>
      <c r="EX212" s="482"/>
      <c r="EY212" s="482"/>
      <c r="EZ212" s="482"/>
      <c r="FA212" s="482"/>
      <c r="FB212" s="482"/>
      <c r="FC212" s="482"/>
      <c r="FD212" s="482"/>
      <c r="FE212" s="482"/>
      <c r="FF212" s="482"/>
      <c r="FG212" s="482"/>
      <c r="FH212" s="482"/>
      <c r="FI212" s="482"/>
      <c r="FJ212" s="482"/>
      <c r="FK212" s="482"/>
      <c r="FL212" s="482"/>
      <c r="FM212" s="482"/>
      <c r="FN212" s="482"/>
      <c r="FO212" s="482"/>
      <c r="FP212" s="482"/>
      <c r="FQ212" s="482"/>
      <c r="FR212" s="482"/>
    </row>
    <row r="213" spans="1:174" s="536" customFormat="1" ht="18" customHeight="1" x14ac:dyDescent="0.2">
      <c r="A213" s="472"/>
      <c r="B213" s="818"/>
      <c r="C213" s="554"/>
      <c r="D213" s="554"/>
      <c r="E213" s="528"/>
      <c r="F213" s="518"/>
      <c r="G213" s="519">
        <f t="shared" si="40"/>
        <v>0</v>
      </c>
      <c r="H213" s="520">
        <v>20</v>
      </c>
      <c r="I213" s="521">
        <f t="shared" si="41"/>
        <v>0</v>
      </c>
      <c r="J213" s="522">
        <f t="shared" si="42"/>
        <v>0</v>
      </c>
      <c r="K213" s="523">
        <f t="shared" si="43"/>
        <v>0</v>
      </c>
      <c r="L213" s="551"/>
      <c r="M213" s="99"/>
      <c r="N213" s="99"/>
      <c r="O213" s="482"/>
      <c r="P213" s="482"/>
      <c r="Q213" s="482"/>
      <c r="R213" s="482"/>
      <c r="S213" s="482"/>
      <c r="T213" s="482"/>
      <c r="U213" s="482"/>
      <c r="V213" s="482"/>
      <c r="W213" s="482"/>
      <c r="X213" s="482"/>
      <c r="Y213" s="482"/>
      <c r="Z213" s="482"/>
      <c r="AA213" s="482"/>
      <c r="AB213" s="482"/>
      <c r="AC213" s="482"/>
      <c r="AD213" s="482"/>
      <c r="AE213" s="482"/>
      <c r="AF213" s="482"/>
      <c r="AG213" s="482"/>
      <c r="AH213" s="482"/>
      <c r="AI213" s="482"/>
      <c r="AJ213" s="482"/>
      <c r="AK213" s="482"/>
      <c r="AL213" s="482"/>
      <c r="AM213" s="482"/>
      <c r="AN213" s="482"/>
      <c r="AO213" s="482"/>
      <c r="AP213" s="482"/>
      <c r="AQ213" s="482"/>
      <c r="AR213" s="482"/>
      <c r="AS213" s="482"/>
      <c r="AT213" s="482"/>
      <c r="AU213" s="482"/>
      <c r="AV213" s="482"/>
      <c r="AW213" s="482"/>
      <c r="AX213" s="482"/>
      <c r="AY213" s="482"/>
      <c r="AZ213" s="482"/>
      <c r="BA213" s="482"/>
      <c r="BB213" s="482"/>
      <c r="BC213" s="482"/>
      <c r="BD213" s="482"/>
      <c r="BE213" s="482"/>
      <c r="BF213" s="482"/>
      <c r="BG213" s="482"/>
      <c r="BH213" s="482"/>
      <c r="BI213" s="482"/>
      <c r="BJ213" s="482"/>
      <c r="BK213" s="482"/>
      <c r="BL213" s="482"/>
      <c r="BM213" s="482"/>
      <c r="BN213" s="482"/>
      <c r="BO213" s="482"/>
      <c r="BP213" s="482"/>
      <c r="BQ213" s="482"/>
      <c r="BR213" s="482"/>
      <c r="BS213" s="482"/>
      <c r="BT213" s="482"/>
      <c r="BU213" s="482"/>
      <c r="BV213" s="482"/>
      <c r="BW213" s="482"/>
      <c r="BX213" s="482"/>
      <c r="BY213" s="482"/>
      <c r="BZ213" s="482"/>
      <c r="CA213" s="482"/>
      <c r="CB213" s="482"/>
      <c r="CC213" s="482"/>
      <c r="CD213" s="482"/>
      <c r="CE213" s="482"/>
      <c r="CF213" s="482"/>
      <c r="CG213" s="482"/>
      <c r="CH213" s="482"/>
      <c r="CI213" s="482"/>
      <c r="CJ213" s="482"/>
      <c r="CK213" s="482"/>
      <c r="CL213" s="482"/>
      <c r="CM213" s="482"/>
      <c r="CN213" s="482"/>
      <c r="CO213" s="482"/>
      <c r="CP213" s="482"/>
      <c r="CQ213" s="482"/>
      <c r="CR213" s="482"/>
      <c r="CS213" s="482"/>
      <c r="CT213" s="482"/>
      <c r="CU213" s="482"/>
      <c r="CV213" s="482"/>
      <c r="CW213" s="482"/>
      <c r="CX213" s="482"/>
      <c r="CY213" s="482"/>
      <c r="CZ213" s="482"/>
      <c r="DA213" s="482"/>
      <c r="DB213" s="482"/>
      <c r="DC213" s="482"/>
      <c r="DD213" s="482"/>
      <c r="DE213" s="482"/>
      <c r="DF213" s="482"/>
      <c r="DG213" s="482"/>
      <c r="DH213" s="482"/>
      <c r="DI213" s="482"/>
      <c r="DJ213" s="482"/>
      <c r="DK213" s="482"/>
      <c r="DL213" s="482"/>
      <c r="DM213" s="482"/>
      <c r="DN213" s="482"/>
      <c r="DO213" s="482"/>
      <c r="DP213" s="482"/>
      <c r="DQ213" s="482"/>
      <c r="DR213" s="482"/>
      <c r="DS213" s="482"/>
      <c r="DT213" s="482"/>
      <c r="DU213" s="482"/>
      <c r="DV213" s="482"/>
      <c r="DW213" s="482"/>
      <c r="DX213" s="482"/>
      <c r="DY213" s="482"/>
      <c r="DZ213" s="482"/>
      <c r="EA213" s="482"/>
      <c r="EB213" s="482"/>
      <c r="EC213" s="482"/>
      <c r="ED213" s="482"/>
      <c r="EE213" s="482"/>
      <c r="EF213" s="482"/>
      <c r="EG213" s="482"/>
      <c r="EH213" s="482"/>
      <c r="EI213" s="482"/>
      <c r="EJ213" s="482"/>
      <c r="EK213" s="482"/>
      <c r="EL213" s="482"/>
      <c r="EM213" s="482"/>
      <c r="EN213" s="482"/>
      <c r="EO213" s="482"/>
      <c r="EP213" s="482"/>
      <c r="EQ213" s="482"/>
      <c r="ER213" s="482"/>
      <c r="ES213" s="482"/>
      <c r="ET213" s="482"/>
      <c r="EU213" s="482"/>
      <c r="EV213" s="482"/>
      <c r="EW213" s="482"/>
      <c r="EX213" s="482"/>
      <c r="EY213" s="482"/>
      <c r="EZ213" s="482"/>
      <c r="FA213" s="482"/>
      <c r="FB213" s="482"/>
      <c r="FC213" s="482"/>
      <c r="FD213" s="482"/>
      <c r="FE213" s="482"/>
      <c r="FF213" s="482"/>
      <c r="FG213" s="482"/>
      <c r="FH213" s="482"/>
      <c r="FI213" s="482"/>
      <c r="FJ213" s="482"/>
      <c r="FK213" s="482"/>
      <c r="FL213" s="482"/>
      <c r="FM213" s="482"/>
      <c r="FN213" s="482"/>
      <c r="FO213" s="482"/>
      <c r="FP213" s="482"/>
      <c r="FQ213" s="482"/>
      <c r="FR213" s="482"/>
    </row>
    <row r="214" spans="1:174" s="536" customFormat="1" ht="18" customHeight="1" x14ac:dyDescent="0.2">
      <c r="A214" s="472"/>
      <c r="B214" s="818"/>
      <c r="C214" s="517"/>
      <c r="D214" s="517"/>
      <c r="E214" s="517"/>
      <c r="F214" s="518"/>
      <c r="G214" s="519">
        <f t="shared" si="40"/>
        <v>0</v>
      </c>
      <c r="H214" s="520">
        <v>20</v>
      </c>
      <c r="I214" s="521">
        <f t="shared" si="41"/>
        <v>0</v>
      </c>
      <c r="J214" s="522">
        <f t="shared" si="42"/>
        <v>0</v>
      </c>
      <c r="K214" s="523">
        <f t="shared" si="43"/>
        <v>0</v>
      </c>
      <c r="L214" s="552"/>
      <c r="M214" s="99"/>
      <c r="N214" s="99"/>
      <c r="O214" s="482"/>
      <c r="P214" s="482"/>
      <c r="Q214" s="482"/>
      <c r="R214" s="482"/>
      <c r="S214" s="482"/>
      <c r="T214" s="482"/>
      <c r="U214" s="482"/>
      <c r="V214" s="482"/>
      <c r="W214" s="482"/>
      <c r="X214" s="482"/>
      <c r="Y214" s="482"/>
      <c r="Z214" s="482"/>
      <c r="AA214" s="482"/>
      <c r="AB214" s="482"/>
      <c r="AC214" s="482"/>
      <c r="AD214" s="482"/>
      <c r="AE214" s="482"/>
      <c r="AF214" s="482"/>
      <c r="AG214" s="482"/>
      <c r="AH214" s="482"/>
      <c r="AI214" s="482"/>
      <c r="AJ214" s="482"/>
      <c r="AK214" s="482"/>
      <c r="AL214" s="482"/>
      <c r="AM214" s="482"/>
      <c r="AN214" s="482"/>
      <c r="AO214" s="482"/>
      <c r="AP214" s="482"/>
      <c r="AQ214" s="482"/>
      <c r="AR214" s="482"/>
      <c r="AS214" s="482"/>
      <c r="AT214" s="482"/>
      <c r="AU214" s="482"/>
      <c r="AV214" s="482"/>
      <c r="AW214" s="482"/>
      <c r="AX214" s="482"/>
      <c r="AY214" s="482"/>
      <c r="AZ214" s="482"/>
      <c r="BA214" s="482"/>
      <c r="BB214" s="482"/>
      <c r="BC214" s="482"/>
      <c r="BD214" s="482"/>
      <c r="BE214" s="482"/>
      <c r="BF214" s="482"/>
      <c r="BG214" s="482"/>
      <c r="BH214" s="482"/>
      <c r="BI214" s="482"/>
      <c r="BJ214" s="482"/>
      <c r="BK214" s="482"/>
      <c r="BL214" s="482"/>
      <c r="BM214" s="482"/>
      <c r="BN214" s="482"/>
      <c r="BO214" s="482"/>
      <c r="BP214" s="482"/>
      <c r="BQ214" s="482"/>
      <c r="BR214" s="482"/>
      <c r="BS214" s="482"/>
      <c r="BT214" s="482"/>
      <c r="BU214" s="482"/>
      <c r="BV214" s="482"/>
      <c r="BW214" s="482"/>
      <c r="BX214" s="482"/>
      <c r="BY214" s="482"/>
      <c r="BZ214" s="482"/>
      <c r="CA214" s="482"/>
      <c r="CB214" s="482"/>
      <c r="CC214" s="482"/>
      <c r="CD214" s="482"/>
      <c r="CE214" s="482"/>
      <c r="CF214" s="482"/>
      <c r="CG214" s="482"/>
      <c r="CH214" s="482"/>
      <c r="CI214" s="482"/>
      <c r="CJ214" s="482"/>
      <c r="CK214" s="482"/>
      <c r="CL214" s="482"/>
      <c r="CM214" s="482"/>
      <c r="CN214" s="482"/>
      <c r="CO214" s="482"/>
      <c r="CP214" s="482"/>
      <c r="CQ214" s="482"/>
      <c r="CR214" s="482"/>
      <c r="CS214" s="482"/>
      <c r="CT214" s="482"/>
      <c r="CU214" s="482"/>
      <c r="CV214" s="482"/>
      <c r="CW214" s="482"/>
      <c r="CX214" s="482"/>
      <c r="CY214" s="482"/>
      <c r="CZ214" s="482"/>
      <c r="DA214" s="482"/>
      <c r="DB214" s="482"/>
      <c r="DC214" s="482"/>
      <c r="DD214" s="482"/>
      <c r="DE214" s="482"/>
      <c r="DF214" s="482"/>
      <c r="DG214" s="482"/>
      <c r="DH214" s="482"/>
      <c r="DI214" s="482"/>
      <c r="DJ214" s="482"/>
      <c r="DK214" s="482"/>
      <c r="DL214" s="482"/>
      <c r="DM214" s="482"/>
      <c r="DN214" s="482"/>
      <c r="DO214" s="482"/>
      <c r="DP214" s="482"/>
      <c r="DQ214" s="482"/>
      <c r="DR214" s="482"/>
      <c r="DS214" s="482"/>
      <c r="DT214" s="482"/>
      <c r="DU214" s="482"/>
      <c r="DV214" s="482"/>
      <c r="DW214" s="482"/>
      <c r="DX214" s="482"/>
      <c r="DY214" s="482"/>
      <c r="DZ214" s="482"/>
      <c r="EA214" s="482"/>
      <c r="EB214" s="482"/>
      <c r="EC214" s="482"/>
      <c r="ED214" s="482"/>
      <c r="EE214" s="482"/>
      <c r="EF214" s="482"/>
      <c r="EG214" s="482"/>
      <c r="EH214" s="482"/>
      <c r="EI214" s="482"/>
      <c r="EJ214" s="482"/>
      <c r="EK214" s="482"/>
      <c r="EL214" s="482"/>
      <c r="EM214" s="482"/>
      <c r="EN214" s="482"/>
      <c r="EO214" s="482"/>
      <c r="EP214" s="482"/>
      <c r="EQ214" s="482"/>
      <c r="ER214" s="482"/>
      <c r="ES214" s="482"/>
      <c r="ET214" s="482"/>
      <c r="EU214" s="482"/>
      <c r="EV214" s="482"/>
      <c r="EW214" s="482"/>
      <c r="EX214" s="482"/>
      <c r="EY214" s="482"/>
      <c r="EZ214" s="482"/>
      <c r="FA214" s="482"/>
      <c r="FB214" s="482"/>
      <c r="FC214" s="482"/>
      <c r="FD214" s="482"/>
      <c r="FE214" s="482"/>
      <c r="FF214" s="482"/>
      <c r="FG214" s="482"/>
      <c r="FH214" s="482"/>
      <c r="FI214" s="482"/>
      <c r="FJ214" s="482"/>
      <c r="FK214" s="482"/>
      <c r="FL214" s="482"/>
      <c r="FM214" s="482"/>
      <c r="FN214" s="482"/>
      <c r="FO214" s="482"/>
      <c r="FP214" s="482"/>
      <c r="FQ214" s="482"/>
      <c r="FR214" s="482"/>
    </row>
    <row r="215" spans="1:174" s="536" customFormat="1" ht="18" customHeight="1" x14ac:dyDescent="0.2">
      <c r="A215" s="472"/>
      <c r="B215" s="818"/>
      <c r="C215" s="526"/>
      <c r="D215" s="528"/>
      <c r="E215" s="528"/>
      <c r="F215" s="518"/>
      <c r="G215" s="519">
        <f t="shared" si="40"/>
        <v>0</v>
      </c>
      <c r="H215" s="520">
        <v>20</v>
      </c>
      <c r="I215" s="521">
        <f t="shared" si="41"/>
        <v>0</v>
      </c>
      <c r="J215" s="522">
        <f t="shared" si="42"/>
        <v>0</v>
      </c>
      <c r="K215" s="523">
        <f t="shared" si="43"/>
        <v>0</v>
      </c>
      <c r="L215" s="551"/>
      <c r="M215" s="99"/>
      <c r="N215" s="99"/>
      <c r="O215" s="482"/>
      <c r="P215" s="482"/>
      <c r="Q215" s="482"/>
      <c r="R215" s="482"/>
      <c r="S215" s="482"/>
      <c r="T215" s="482"/>
      <c r="U215" s="482"/>
      <c r="V215" s="482"/>
      <c r="W215" s="482"/>
      <c r="X215" s="482"/>
      <c r="Y215" s="482"/>
      <c r="Z215" s="482"/>
      <c r="AA215" s="482"/>
      <c r="AB215" s="482"/>
      <c r="AC215" s="482"/>
      <c r="AD215" s="482"/>
      <c r="AE215" s="482"/>
      <c r="AF215" s="482"/>
      <c r="AG215" s="482"/>
      <c r="AH215" s="482"/>
      <c r="AI215" s="482"/>
      <c r="AJ215" s="482"/>
      <c r="AK215" s="482"/>
      <c r="AL215" s="482"/>
      <c r="AM215" s="482"/>
      <c r="AN215" s="482"/>
      <c r="AO215" s="482"/>
      <c r="AP215" s="482"/>
      <c r="AQ215" s="482"/>
      <c r="AR215" s="482"/>
      <c r="AS215" s="482"/>
      <c r="AT215" s="482"/>
      <c r="AU215" s="482"/>
      <c r="AV215" s="482"/>
      <c r="AW215" s="482"/>
      <c r="AX215" s="482"/>
      <c r="AY215" s="482"/>
      <c r="AZ215" s="482"/>
      <c r="BA215" s="482"/>
      <c r="BB215" s="482"/>
      <c r="BC215" s="482"/>
      <c r="BD215" s="482"/>
      <c r="BE215" s="482"/>
      <c r="BF215" s="482"/>
      <c r="BG215" s="482"/>
      <c r="BH215" s="482"/>
      <c r="BI215" s="482"/>
      <c r="BJ215" s="482"/>
      <c r="BK215" s="482"/>
      <c r="BL215" s="482"/>
      <c r="BM215" s="482"/>
      <c r="BN215" s="482"/>
      <c r="BO215" s="482"/>
      <c r="BP215" s="482"/>
      <c r="BQ215" s="482"/>
      <c r="BR215" s="482"/>
      <c r="BS215" s="482"/>
      <c r="BT215" s="482"/>
      <c r="BU215" s="482"/>
      <c r="BV215" s="482"/>
      <c r="BW215" s="482"/>
      <c r="BX215" s="482"/>
      <c r="BY215" s="482"/>
      <c r="BZ215" s="482"/>
      <c r="CA215" s="482"/>
      <c r="CB215" s="482"/>
      <c r="CC215" s="482"/>
      <c r="CD215" s="482"/>
      <c r="CE215" s="482"/>
      <c r="CF215" s="482"/>
      <c r="CG215" s="482"/>
      <c r="CH215" s="482"/>
      <c r="CI215" s="482"/>
      <c r="CJ215" s="482"/>
      <c r="CK215" s="482"/>
      <c r="CL215" s="482"/>
      <c r="CM215" s="482"/>
      <c r="CN215" s="482"/>
      <c r="CO215" s="482"/>
      <c r="CP215" s="482"/>
      <c r="CQ215" s="482"/>
      <c r="CR215" s="482"/>
      <c r="CS215" s="482"/>
      <c r="CT215" s="482"/>
      <c r="CU215" s="482"/>
      <c r="CV215" s="482"/>
      <c r="CW215" s="482"/>
      <c r="CX215" s="482"/>
      <c r="CY215" s="482"/>
      <c r="CZ215" s="482"/>
      <c r="DA215" s="482"/>
      <c r="DB215" s="482"/>
      <c r="DC215" s="482"/>
      <c r="DD215" s="482"/>
      <c r="DE215" s="482"/>
      <c r="DF215" s="482"/>
      <c r="DG215" s="482"/>
      <c r="DH215" s="482"/>
      <c r="DI215" s="482"/>
      <c r="DJ215" s="482"/>
      <c r="DK215" s="482"/>
      <c r="DL215" s="482"/>
      <c r="DM215" s="482"/>
      <c r="DN215" s="482"/>
      <c r="DO215" s="482"/>
      <c r="DP215" s="482"/>
      <c r="DQ215" s="482"/>
      <c r="DR215" s="482"/>
      <c r="DS215" s="482"/>
      <c r="DT215" s="482"/>
      <c r="DU215" s="482"/>
      <c r="DV215" s="482"/>
      <c r="DW215" s="482"/>
      <c r="DX215" s="482"/>
      <c r="DY215" s="482"/>
      <c r="DZ215" s="482"/>
      <c r="EA215" s="482"/>
      <c r="EB215" s="482"/>
      <c r="EC215" s="482"/>
      <c r="ED215" s="482"/>
      <c r="EE215" s="482"/>
      <c r="EF215" s="482"/>
      <c r="EG215" s="482"/>
      <c r="EH215" s="482"/>
      <c r="EI215" s="482"/>
      <c r="EJ215" s="482"/>
      <c r="EK215" s="482"/>
      <c r="EL215" s="482"/>
      <c r="EM215" s="482"/>
      <c r="EN215" s="482"/>
      <c r="EO215" s="482"/>
      <c r="EP215" s="482"/>
      <c r="EQ215" s="482"/>
      <c r="ER215" s="482"/>
      <c r="ES215" s="482"/>
      <c r="ET215" s="482"/>
      <c r="EU215" s="482"/>
      <c r="EV215" s="482"/>
      <c r="EW215" s="482"/>
      <c r="EX215" s="482"/>
      <c r="EY215" s="482"/>
      <c r="EZ215" s="482"/>
      <c r="FA215" s="482"/>
      <c r="FB215" s="482"/>
      <c r="FC215" s="482"/>
      <c r="FD215" s="482"/>
      <c r="FE215" s="482"/>
      <c r="FF215" s="482"/>
      <c r="FG215" s="482"/>
      <c r="FH215" s="482"/>
      <c r="FI215" s="482"/>
      <c r="FJ215" s="482"/>
      <c r="FK215" s="482"/>
      <c r="FL215" s="482"/>
      <c r="FM215" s="482"/>
      <c r="FN215" s="482"/>
      <c r="FO215" s="482"/>
      <c r="FP215" s="482"/>
      <c r="FQ215" s="482"/>
      <c r="FR215" s="482"/>
    </row>
    <row r="216" spans="1:174" s="536" customFormat="1" ht="18" customHeight="1" x14ac:dyDescent="0.2">
      <c r="A216" s="472"/>
      <c r="B216" s="818"/>
      <c r="C216" s="517"/>
      <c r="D216" s="517"/>
      <c r="E216" s="517"/>
      <c r="F216" s="518"/>
      <c r="G216" s="519">
        <f t="shared" si="40"/>
        <v>0</v>
      </c>
      <c r="H216" s="520">
        <v>20</v>
      </c>
      <c r="I216" s="521">
        <f t="shared" si="41"/>
        <v>0</v>
      </c>
      <c r="J216" s="522">
        <f t="shared" si="42"/>
        <v>0</v>
      </c>
      <c r="K216" s="523">
        <f t="shared" si="43"/>
        <v>0</v>
      </c>
      <c r="L216" s="524"/>
      <c r="M216" s="99"/>
      <c r="N216" s="99"/>
      <c r="O216" s="482"/>
      <c r="P216" s="482"/>
      <c r="Q216" s="482"/>
      <c r="R216" s="482"/>
      <c r="S216" s="482"/>
      <c r="T216" s="482"/>
      <c r="U216" s="482"/>
      <c r="V216" s="482"/>
      <c r="W216" s="482"/>
      <c r="X216" s="482"/>
      <c r="Y216" s="482"/>
      <c r="Z216" s="482"/>
      <c r="AA216" s="482"/>
      <c r="AB216" s="482"/>
      <c r="AC216" s="482"/>
      <c r="AD216" s="482"/>
      <c r="AE216" s="482"/>
      <c r="AF216" s="482"/>
      <c r="AG216" s="482"/>
      <c r="AH216" s="482"/>
      <c r="AI216" s="482"/>
      <c r="AJ216" s="482"/>
      <c r="AK216" s="482"/>
      <c r="AL216" s="482"/>
      <c r="AM216" s="482"/>
      <c r="AN216" s="482"/>
      <c r="AO216" s="482"/>
      <c r="AP216" s="482"/>
      <c r="AQ216" s="482"/>
      <c r="AR216" s="482"/>
      <c r="AS216" s="482"/>
      <c r="AT216" s="482"/>
      <c r="AU216" s="482"/>
      <c r="AV216" s="482"/>
      <c r="AW216" s="482"/>
      <c r="AX216" s="482"/>
      <c r="AY216" s="482"/>
      <c r="AZ216" s="482"/>
      <c r="BA216" s="482"/>
      <c r="BB216" s="482"/>
      <c r="BC216" s="482"/>
      <c r="BD216" s="482"/>
      <c r="BE216" s="482"/>
      <c r="BF216" s="482"/>
      <c r="BG216" s="482"/>
      <c r="BH216" s="482"/>
      <c r="BI216" s="482"/>
      <c r="BJ216" s="482"/>
      <c r="BK216" s="482"/>
      <c r="BL216" s="482"/>
      <c r="BM216" s="482"/>
      <c r="BN216" s="482"/>
      <c r="BO216" s="482"/>
      <c r="BP216" s="482"/>
      <c r="BQ216" s="482"/>
      <c r="BR216" s="482"/>
      <c r="BS216" s="482"/>
      <c r="BT216" s="482"/>
      <c r="BU216" s="482"/>
      <c r="BV216" s="482"/>
      <c r="BW216" s="482"/>
      <c r="BX216" s="482"/>
      <c r="BY216" s="482"/>
      <c r="BZ216" s="482"/>
      <c r="CA216" s="482"/>
      <c r="CB216" s="482"/>
      <c r="CC216" s="482"/>
      <c r="CD216" s="482"/>
      <c r="CE216" s="482"/>
      <c r="CF216" s="482"/>
      <c r="CG216" s="482"/>
      <c r="CH216" s="482"/>
      <c r="CI216" s="482"/>
      <c r="CJ216" s="482"/>
      <c r="CK216" s="482"/>
      <c r="CL216" s="482"/>
      <c r="CM216" s="482"/>
      <c r="CN216" s="482"/>
      <c r="CO216" s="482"/>
      <c r="CP216" s="482"/>
      <c r="CQ216" s="482"/>
      <c r="CR216" s="482"/>
      <c r="CS216" s="482"/>
      <c r="CT216" s="482"/>
      <c r="CU216" s="482"/>
      <c r="CV216" s="482"/>
      <c r="CW216" s="482"/>
      <c r="CX216" s="482"/>
      <c r="CY216" s="482"/>
      <c r="CZ216" s="482"/>
      <c r="DA216" s="482"/>
      <c r="DB216" s="482"/>
      <c r="DC216" s="482"/>
      <c r="DD216" s="482"/>
      <c r="DE216" s="482"/>
      <c r="DF216" s="482"/>
      <c r="DG216" s="482"/>
      <c r="DH216" s="482"/>
      <c r="DI216" s="482"/>
      <c r="DJ216" s="482"/>
      <c r="DK216" s="482"/>
      <c r="DL216" s="482"/>
      <c r="DM216" s="482"/>
      <c r="DN216" s="482"/>
      <c r="DO216" s="482"/>
      <c r="DP216" s="482"/>
      <c r="DQ216" s="482"/>
      <c r="DR216" s="482"/>
      <c r="DS216" s="482"/>
      <c r="DT216" s="482"/>
      <c r="DU216" s="482"/>
      <c r="DV216" s="482"/>
      <c r="DW216" s="482"/>
      <c r="DX216" s="482"/>
      <c r="DY216" s="482"/>
      <c r="DZ216" s="482"/>
      <c r="EA216" s="482"/>
      <c r="EB216" s="482"/>
      <c r="EC216" s="482"/>
      <c r="ED216" s="482"/>
      <c r="EE216" s="482"/>
      <c r="EF216" s="482"/>
      <c r="EG216" s="482"/>
      <c r="EH216" s="482"/>
      <c r="EI216" s="482"/>
      <c r="EJ216" s="482"/>
      <c r="EK216" s="482"/>
      <c r="EL216" s="482"/>
      <c r="EM216" s="482"/>
      <c r="EN216" s="482"/>
      <c r="EO216" s="482"/>
      <c r="EP216" s="482"/>
      <c r="EQ216" s="482"/>
      <c r="ER216" s="482"/>
      <c r="ES216" s="482"/>
      <c r="ET216" s="482"/>
      <c r="EU216" s="482"/>
      <c r="EV216" s="482"/>
      <c r="EW216" s="482"/>
      <c r="EX216" s="482"/>
      <c r="EY216" s="482"/>
      <c r="EZ216" s="482"/>
      <c r="FA216" s="482"/>
      <c r="FB216" s="482"/>
      <c r="FC216" s="482"/>
      <c r="FD216" s="482"/>
      <c r="FE216" s="482"/>
      <c r="FF216" s="482"/>
      <c r="FG216" s="482"/>
      <c r="FH216" s="482"/>
      <c r="FI216" s="482"/>
      <c r="FJ216" s="482"/>
      <c r="FK216" s="482"/>
      <c r="FL216" s="482"/>
      <c r="FM216" s="482"/>
      <c r="FN216" s="482"/>
      <c r="FO216" s="482"/>
      <c r="FP216" s="482"/>
      <c r="FQ216" s="482"/>
      <c r="FR216" s="482"/>
    </row>
    <row r="217" spans="1:174" s="536" customFormat="1" ht="18" customHeight="1" x14ac:dyDescent="0.2">
      <c r="A217" s="472"/>
      <c r="B217" s="818"/>
      <c r="C217" s="528"/>
      <c r="D217" s="527"/>
      <c r="E217" s="528"/>
      <c r="F217" s="518"/>
      <c r="G217" s="519">
        <f t="shared" si="40"/>
        <v>0</v>
      </c>
      <c r="H217" s="520">
        <v>20</v>
      </c>
      <c r="I217" s="521">
        <f t="shared" si="41"/>
        <v>0</v>
      </c>
      <c r="J217" s="522">
        <f t="shared" si="42"/>
        <v>0</v>
      </c>
      <c r="K217" s="523">
        <f t="shared" si="43"/>
        <v>0</v>
      </c>
      <c r="L217" s="535"/>
      <c r="M217" s="99"/>
      <c r="N217" s="99"/>
      <c r="O217" s="482"/>
      <c r="P217" s="482"/>
      <c r="Q217" s="482"/>
      <c r="R217" s="482"/>
      <c r="S217" s="482"/>
      <c r="T217" s="482"/>
      <c r="U217" s="482"/>
      <c r="V217" s="482"/>
      <c r="W217" s="482"/>
      <c r="X217" s="482"/>
      <c r="Y217" s="482"/>
      <c r="Z217" s="482"/>
      <c r="AA217" s="482"/>
      <c r="AB217" s="482"/>
      <c r="AC217" s="482"/>
      <c r="AD217" s="482"/>
      <c r="AE217" s="482"/>
      <c r="AF217" s="482"/>
      <c r="AG217" s="482"/>
      <c r="AH217" s="482"/>
      <c r="AI217" s="482"/>
      <c r="AJ217" s="482"/>
      <c r="AK217" s="482"/>
      <c r="AL217" s="482"/>
      <c r="AM217" s="482"/>
      <c r="AN217" s="482"/>
      <c r="AO217" s="482"/>
      <c r="AP217" s="482"/>
      <c r="AQ217" s="482"/>
      <c r="AR217" s="482"/>
      <c r="AS217" s="482"/>
      <c r="AT217" s="482"/>
      <c r="AU217" s="482"/>
      <c r="AV217" s="482"/>
      <c r="AW217" s="482"/>
      <c r="AX217" s="482"/>
      <c r="AY217" s="482"/>
      <c r="AZ217" s="482"/>
      <c r="BA217" s="482"/>
      <c r="BB217" s="482"/>
      <c r="BC217" s="482"/>
      <c r="BD217" s="482"/>
      <c r="BE217" s="482"/>
      <c r="BF217" s="482"/>
      <c r="BG217" s="482"/>
      <c r="BH217" s="482"/>
      <c r="BI217" s="482"/>
      <c r="BJ217" s="482"/>
      <c r="BK217" s="482"/>
      <c r="BL217" s="482"/>
      <c r="BM217" s="482"/>
      <c r="BN217" s="482"/>
      <c r="BO217" s="482"/>
      <c r="BP217" s="482"/>
      <c r="BQ217" s="482"/>
      <c r="BR217" s="482"/>
      <c r="BS217" s="482"/>
      <c r="BT217" s="482"/>
      <c r="BU217" s="482"/>
      <c r="BV217" s="482"/>
      <c r="BW217" s="482"/>
      <c r="BX217" s="482"/>
      <c r="BY217" s="482"/>
      <c r="BZ217" s="482"/>
      <c r="CA217" s="482"/>
      <c r="CB217" s="482"/>
      <c r="CC217" s="482"/>
      <c r="CD217" s="482"/>
      <c r="CE217" s="482"/>
      <c r="CF217" s="482"/>
      <c r="CG217" s="482"/>
      <c r="CH217" s="482"/>
      <c r="CI217" s="482"/>
      <c r="CJ217" s="482"/>
      <c r="CK217" s="482"/>
      <c r="CL217" s="482"/>
      <c r="CM217" s="482"/>
      <c r="CN217" s="482"/>
      <c r="CO217" s="482"/>
      <c r="CP217" s="482"/>
      <c r="CQ217" s="482"/>
      <c r="CR217" s="482"/>
      <c r="CS217" s="482"/>
      <c r="CT217" s="482"/>
      <c r="CU217" s="482"/>
      <c r="CV217" s="482"/>
      <c r="CW217" s="482"/>
      <c r="CX217" s="482"/>
      <c r="CY217" s="482"/>
      <c r="CZ217" s="482"/>
      <c r="DA217" s="482"/>
      <c r="DB217" s="482"/>
      <c r="DC217" s="482"/>
      <c r="DD217" s="482"/>
      <c r="DE217" s="482"/>
      <c r="DF217" s="482"/>
      <c r="DG217" s="482"/>
      <c r="DH217" s="482"/>
      <c r="DI217" s="482"/>
      <c r="DJ217" s="482"/>
      <c r="DK217" s="482"/>
      <c r="DL217" s="482"/>
      <c r="DM217" s="482"/>
      <c r="DN217" s="482"/>
      <c r="DO217" s="482"/>
      <c r="DP217" s="482"/>
      <c r="DQ217" s="482"/>
      <c r="DR217" s="482"/>
      <c r="DS217" s="482"/>
      <c r="DT217" s="482"/>
      <c r="DU217" s="482"/>
      <c r="DV217" s="482"/>
      <c r="DW217" s="482"/>
      <c r="DX217" s="482"/>
      <c r="DY217" s="482"/>
      <c r="DZ217" s="482"/>
      <c r="EA217" s="482"/>
      <c r="EB217" s="482"/>
      <c r="EC217" s="482"/>
      <c r="ED217" s="482"/>
      <c r="EE217" s="482"/>
      <c r="EF217" s="482"/>
      <c r="EG217" s="482"/>
      <c r="EH217" s="482"/>
      <c r="EI217" s="482"/>
      <c r="EJ217" s="482"/>
      <c r="EK217" s="482"/>
      <c r="EL217" s="482"/>
      <c r="EM217" s="482"/>
      <c r="EN217" s="482"/>
      <c r="EO217" s="482"/>
      <c r="EP217" s="482"/>
      <c r="EQ217" s="482"/>
      <c r="ER217" s="482"/>
      <c r="ES217" s="482"/>
      <c r="ET217" s="482"/>
      <c r="EU217" s="482"/>
      <c r="EV217" s="482"/>
      <c r="EW217" s="482"/>
      <c r="EX217" s="482"/>
      <c r="EY217" s="482"/>
      <c r="EZ217" s="482"/>
      <c r="FA217" s="482"/>
      <c r="FB217" s="482"/>
      <c r="FC217" s="482"/>
      <c r="FD217" s="482"/>
      <c r="FE217" s="482"/>
      <c r="FF217" s="482"/>
      <c r="FG217" s="482"/>
      <c r="FH217" s="482"/>
      <c r="FI217" s="482"/>
      <c r="FJ217" s="482"/>
      <c r="FK217" s="482"/>
      <c r="FL217" s="482"/>
      <c r="FM217" s="482"/>
      <c r="FN217" s="482"/>
      <c r="FO217" s="482"/>
      <c r="FP217" s="482"/>
      <c r="FQ217" s="482"/>
      <c r="FR217" s="482"/>
    </row>
    <row r="218" spans="1:174" s="536" customFormat="1" ht="18" customHeight="1" x14ac:dyDescent="0.2">
      <c r="A218" s="472"/>
      <c r="B218" s="818"/>
      <c r="C218" s="515"/>
      <c r="D218" s="516"/>
      <c r="E218" s="517"/>
      <c r="F218" s="518"/>
      <c r="G218" s="519">
        <f t="shared" si="40"/>
        <v>0</v>
      </c>
      <c r="H218" s="520">
        <v>20</v>
      </c>
      <c r="I218" s="521">
        <f t="shared" si="41"/>
        <v>0</v>
      </c>
      <c r="J218" s="522">
        <f t="shared" si="42"/>
        <v>0</v>
      </c>
      <c r="K218" s="523">
        <f t="shared" si="43"/>
        <v>0</v>
      </c>
      <c r="L218" s="524"/>
      <c r="M218" s="99"/>
      <c r="N218" s="99"/>
      <c r="O218" s="482"/>
      <c r="P218" s="482"/>
      <c r="Q218" s="482"/>
      <c r="R218" s="482"/>
      <c r="S218" s="482"/>
      <c r="T218" s="482"/>
      <c r="U218" s="482"/>
      <c r="V218" s="482"/>
      <c r="W218" s="482"/>
      <c r="X218" s="482"/>
      <c r="Y218" s="482"/>
      <c r="Z218" s="482"/>
      <c r="AA218" s="482"/>
      <c r="AB218" s="482"/>
      <c r="AC218" s="482"/>
      <c r="AD218" s="482"/>
      <c r="AE218" s="482"/>
      <c r="AF218" s="482"/>
      <c r="AG218" s="482"/>
      <c r="AH218" s="482"/>
      <c r="AI218" s="482"/>
      <c r="AJ218" s="482"/>
      <c r="AK218" s="482"/>
      <c r="AL218" s="482"/>
      <c r="AM218" s="482"/>
      <c r="AN218" s="482"/>
      <c r="AO218" s="482"/>
      <c r="AP218" s="482"/>
      <c r="AQ218" s="482"/>
      <c r="AR218" s="482"/>
      <c r="AS218" s="482"/>
      <c r="AT218" s="482"/>
      <c r="AU218" s="482"/>
      <c r="AV218" s="482"/>
      <c r="AW218" s="482"/>
      <c r="AX218" s="482"/>
      <c r="AY218" s="482"/>
      <c r="AZ218" s="482"/>
      <c r="BA218" s="482"/>
      <c r="BB218" s="482"/>
      <c r="BC218" s="482"/>
      <c r="BD218" s="482"/>
      <c r="BE218" s="482"/>
      <c r="BF218" s="482"/>
      <c r="BG218" s="482"/>
      <c r="BH218" s="482"/>
      <c r="BI218" s="482"/>
      <c r="BJ218" s="482"/>
      <c r="BK218" s="482"/>
      <c r="BL218" s="482"/>
      <c r="BM218" s="482"/>
      <c r="BN218" s="482"/>
      <c r="BO218" s="482"/>
      <c r="BP218" s="482"/>
      <c r="BQ218" s="482"/>
      <c r="BR218" s="482"/>
      <c r="BS218" s="482"/>
      <c r="BT218" s="482"/>
      <c r="BU218" s="482"/>
      <c r="BV218" s="482"/>
      <c r="BW218" s="482"/>
      <c r="BX218" s="482"/>
      <c r="BY218" s="482"/>
      <c r="BZ218" s="482"/>
      <c r="CA218" s="482"/>
      <c r="CB218" s="482"/>
      <c r="CC218" s="482"/>
      <c r="CD218" s="482"/>
      <c r="CE218" s="482"/>
      <c r="CF218" s="482"/>
      <c r="CG218" s="482"/>
      <c r="CH218" s="482"/>
      <c r="CI218" s="482"/>
      <c r="CJ218" s="482"/>
      <c r="CK218" s="482"/>
      <c r="CL218" s="482"/>
      <c r="CM218" s="482"/>
      <c r="CN218" s="482"/>
      <c r="CO218" s="482"/>
      <c r="CP218" s="482"/>
      <c r="CQ218" s="482"/>
      <c r="CR218" s="482"/>
      <c r="CS218" s="482"/>
      <c r="CT218" s="482"/>
      <c r="CU218" s="482"/>
      <c r="CV218" s="482"/>
      <c r="CW218" s="482"/>
      <c r="CX218" s="482"/>
      <c r="CY218" s="482"/>
      <c r="CZ218" s="482"/>
      <c r="DA218" s="482"/>
      <c r="DB218" s="482"/>
      <c r="DC218" s="482"/>
      <c r="DD218" s="482"/>
      <c r="DE218" s="482"/>
      <c r="DF218" s="482"/>
      <c r="DG218" s="482"/>
      <c r="DH218" s="482"/>
      <c r="DI218" s="482"/>
      <c r="DJ218" s="482"/>
      <c r="DK218" s="482"/>
      <c r="DL218" s="482"/>
      <c r="DM218" s="482"/>
      <c r="DN218" s="482"/>
      <c r="DO218" s="482"/>
      <c r="DP218" s="482"/>
      <c r="DQ218" s="482"/>
      <c r="DR218" s="482"/>
      <c r="DS218" s="482"/>
      <c r="DT218" s="482"/>
      <c r="DU218" s="482"/>
      <c r="DV218" s="482"/>
      <c r="DW218" s="482"/>
      <c r="DX218" s="482"/>
      <c r="DY218" s="482"/>
      <c r="DZ218" s="482"/>
      <c r="EA218" s="482"/>
      <c r="EB218" s="482"/>
      <c r="EC218" s="482"/>
      <c r="ED218" s="482"/>
      <c r="EE218" s="482"/>
      <c r="EF218" s="482"/>
      <c r="EG218" s="482"/>
      <c r="EH218" s="482"/>
      <c r="EI218" s="482"/>
      <c r="EJ218" s="482"/>
      <c r="EK218" s="482"/>
      <c r="EL218" s="482"/>
      <c r="EM218" s="482"/>
      <c r="EN218" s="482"/>
      <c r="EO218" s="482"/>
      <c r="EP218" s="482"/>
      <c r="EQ218" s="482"/>
      <c r="ER218" s="482"/>
      <c r="ES218" s="482"/>
      <c r="ET218" s="482"/>
      <c r="EU218" s="482"/>
      <c r="EV218" s="482"/>
      <c r="EW218" s="482"/>
      <c r="EX218" s="482"/>
      <c r="EY218" s="482"/>
      <c r="EZ218" s="482"/>
      <c r="FA218" s="482"/>
      <c r="FB218" s="482"/>
      <c r="FC218" s="482"/>
      <c r="FD218" s="482"/>
      <c r="FE218" s="482"/>
      <c r="FF218" s="482"/>
      <c r="FG218" s="482"/>
      <c r="FH218" s="482"/>
      <c r="FI218" s="482"/>
      <c r="FJ218" s="482"/>
      <c r="FK218" s="482"/>
      <c r="FL218" s="482"/>
      <c r="FM218" s="482"/>
      <c r="FN218" s="482"/>
      <c r="FO218" s="482"/>
      <c r="FP218" s="482"/>
      <c r="FQ218" s="482"/>
      <c r="FR218" s="482"/>
    </row>
    <row r="219" spans="1:174" s="536" customFormat="1" ht="18" customHeight="1" x14ac:dyDescent="0.2">
      <c r="A219" s="472"/>
      <c r="B219" s="818"/>
      <c r="C219" s="528"/>
      <c r="D219" s="527"/>
      <c r="E219" s="528"/>
      <c r="F219" s="518"/>
      <c r="G219" s="519">
        <f t="shared" si="40"/>
        <v>0</v>
      </c>
      <c r="H219" s="520">
        <v>20</v>
      </c>
      <c r="I219" s="521">
        <f t="shared" si="41"/>
        <v>0</v>
      </c>
      <c r="J219" s="522">
        <f t="shared" si="42"/>
        <v>0</v>
      </c>
      <c r="K219" s="523">
        <f t="shared" si="43"/>
        <v>0</v>
      </c>
      <c r="L219" s="535"/>
      <c r="M219" s="99"/>
      <c r="N219" s="99"/>
      <c r="O219" s="482"/>
      <c r="P219" s="482"/>
      <c r="Q219" s="482"/>
      <c r="R219" s="482"/>
      <c r="S219" s="482"/>
      <c r="T219" s="482"/>
      <c r="U219" s="482"/>
      <c r="V219" s="482"/>
      <c r="W219" s="482"/>
      <c r="X219" s="482"/>
      <c r="Y219" s="482"/>
      <c r="Z219" s="482"/>
      <c r="AA219" s="482"/>
      <c r="AB219" s="482"/>
      <c r="AC219" s="482"/>
      <c r="AD219" s="482"/>
      <c r="AE219" s="482"/>
      <c r="AF219" s="482"/>
      <c r="AG219" s="482"/>
      <c r="AH219" s="482"/>
      <c r="AI219" s="482"/>
      <c r="AJ219" s="482"/>
      <c r="AK219" s="482"/>
      <c r="AL219" s="482"/>
      <c r="AM219" s="482"/>
      <c r="AN219" s="482"/>
      <c r="AO219" s="482"/>
      <c r="AP219" s="482"/>
      <c r="AQ219" s="482"/>
      <c r="AR219" s="482"/>
      <c r="AS219" s="482"/>
      <c r="AT219" s="482"/>
      <c r="AU219" s="482"/>
      <c r="AV219" s="482"/>
      <c r="AW219" s="482"/>
      <c r="AX219" s="482"/>
      <c r="AY219" s="482"/>
      <c r="AZ219" s="482"/>
      <c r="BA219" s="482"/>
      <c r="BB219" s="482"/>
      <c r="BC219" s="482"/>
      <c r="BD219" s="482"/>
      <c r="BE219" s="482"/>
      <c r="BF219" s="482"/>
      <c r="BG219" s="482"/>
      <c r="BH219" s="482"/>
      <c r="BI219" s="482"/>
      <c r="BJ219" s="482"/>
      <c r="BK219" s="482"/>
      <c r="BL219" s="482"/>
      <c r="BM219" s="482"/>
      <c r="BN219" s="482"/>
      <c r="BO219" s="482"/>
      <c r="BP219" s="482"/>
      <c r="BQ219" s="482"/>
      <c r="BR219" s="482"/>
      <c r="BS219" s="482"/>
      <c r="BT219" s="482"/>
      <c r="BU219" s="482"/>
      <c r="BV219" s="482"/>
      <c r="BW219" s="482"/>
      <c r="BX219" s="482"/>
      <c r="BY219" s="482"/>
      <c r="BZ219" s="482"/>
      <c r="CA219" s="482"/>
      <c r="CB219" s="482"/>
      <c r="CC219" s="482"/>
      <c r="CD219" s="482"/>
      <c r="CE219" s="482"/>
      <c r="CF219" s="482"/>
      <c r="CG219" s="482"/>
      <c r="CH219" s="482"/>
      <c r="CI219" s="482"/>
      <c r="CJ219" s="482"/>
      <c r="CK219" s="482"/>
      <c r="CL219" s="482"/>
      <c r="CM219" s="482"/>
      <c r="CN219" s="482"/>
      <c r="CO219" s="482"/>
      <c r="CP219" s="482"/>
      <c r="CQ219" s="482"/>
      <c r="CR219" s="482"/>
      <c r="CS219" s="482"/>
      <c r="CT219" s="482"/>
      <c r="CU219" s="482"/>
      <c r="CV219" s="482"/>
      <c r="CW219" s="482"/>
      <c r="CX219" s="482"/>
      <c r="CY219" s="482"/>
      <c r="CZ219" s="482"/>
      <c r="DA219" s="482"/>
      <c r="DB219" s="482"/>
      <c r="DC219" s="482"/>
      <c r="DD219" s="482"/>
      <c r="DE219" s="482"/>
      <c r="DF219" s="482"/>
      <c r="DG219" s="482"/>
      <c r="DH219" s="482"/>
      <c r="DI219" s="482"/>
      <c r="DJ219" s="482"/>
      <c r="DK219" s="482"/>
      <c r="DL219" s="482"/>
      <c r="DM219" s="482"/>
      <c r="DN219" s="482"/>
      <c r="DO219" s="482"/>
      <c r="DP219" s="482"/>
      <c r="DQ219" s="482"/>
      <c r="DR219" s="482"/>
      <c r="DS219" s="482"/>
      <c r="DT219" s="482"/>
      <c r="DU219" s="482"/>
      <c r="DV219" s="482"/>
      <c r="DW219" s="482"/>
      <c r="DX219" s="482"/>
      <c r="DY219" s="482"/>
      <c r="DZ219" s="482"/>
      <c r="EA219" s="482"/>
      <c r="EB219" s="482"/>
      <c r="EC219" s="482"/>
      <c r="ED219" s="482"/>
      <c r="EE219" s="482"/>
      <c r="EF219" s="482"/>
      <c r="EG219" s="482"/>
      <c r="EH219" s="482"/>
      <c r="EI219" s="482"/>
      <c r="EJ219" s="482"/>
      <c r="EK219" s="482"/>
      <c r="EL219" s="482"/>
      <c r="EM219" s="482"/>
      <c r="EN219" s="482"/>
      <c r="EO219" s="482"/>
      <c r="EP219" s="482"/>
      <c r="EQ219" s="482"/>
      <c r="ER219" s="482"/>
      <c r="ES219" s="482"/>
      <c r="ET219" s="482"/>
      <c r="EU219" s="482"/>
      <c r="EV219" s="482"/>
      <c r="EW219" s="482"/>
      <c r="EX219" s="482"/>
      <c r="EY219" s="482"/>
      <c r="EZ219" s="482"/>
      <c r="FA219" s="482"/>
      <c r="FB219" s="482"/>
      <c r="FC219" s="482"/>
      <c r="FD219" s="482"/>
      <c r="FE219" s="482"/>
      <c r="FF219" s="482"/>
      <c r="FG219" s="482"/>
      <c r="FH219" s="482"/>
      <c r="FI219" s="482"/>
      <c r="FJ219" s="482"/>
      <c r="FK219" s="482"/>
      <c r="FL219" s="482"/>
      <c r="FM219" s="482"/>
      <c r="FN219" s="482"/>
      <c r="FO219" s="482"/>
      <c r="FP219" s="482"/>
      <c r="FQ219" s="482"/>
      <c r="FR219" s="482"/>
    </row>
    <row r="220" spans="1:174" s="536" customFormat="1" ht="18" customHeight="1" x14ac:dyDescent="0.2">
      <c r="A220" s="472"/>
      <c r="B220" s="818"/>
      <c r="C220" s="517"/>
      <c r="D220" s="516"/>
      <c r="E220" s="517"/>
      <c r="F220" s="518"/>
      <c r="G220" s="519">
        <f t="shared" si="40"/>
        <v>0</v>
      </c>
      <c r="H220" s="520">
        <v>20</v>
      </c>
      <c r="I220" s="521">
        <f t="shared" si="41"/>
        <v>0</v>
      </c>
      <c r="J220" s="522">
        <f t="shared" si="42"/>
        <v>0</v>
      </c>
      <c r="K220" s="523">
        <f t="shared" si="43"/>
        <v>0</v>
      </c>
      <c r="L220" s="524"/>
      <c r="M220" s="99"/>
      <c r="N220" s="99"/>
      <c r="O220" s="482"/>
      <c r="P220" s="482"/>
      <c r="Q220" s="482"/>
      <c r="R220" s="482"/>
      <c r="S220" s="482"/>
      <c r="T220" s="482"/>
      <c r="U220" s="482"/>
      <c r="V220" s="482"/>
      <c r="W220" s="482"/>
      <c r="X220" s="482"/>
      <c r="Y220" s="482"/>
      <c r="Z220" s="482"/>
      <c r="AA220" s="482"/>
      <c r="AB220" s="482"/>
      <c r="AC220" s="482"/>
      <c r="AD220" s="482"/>
      <c r="AE220" s="482"/>
      <c r="AF220" s="482"/>
      <c r="AG220" s="482"/>
      <c r="AH220" s="482"/>
      <c r="AI220" s="482"/>
      <c r="AJ220" s="482"/>
      <c r="AK220" s="482"/>
      <c r="AL220" s="482"/>
      <c r="AM220" s="482"/>
      <c r="AN220" s="482"/>
      <c r="AO220" s="482"/>
      <c r="AP220" s="482"/>
      <c r="AQ220" s="482"/>
      <c r="AR220" s="482"/>
      <c r="AS220" s="482"/>
      <c r="AT220" s="482"/>
      <c r="AU220" s="482"/>
      <c r="AV220" s="482"/>
      <c r="AW220" s="482"/>
      <c r="AX220" s="482"/>
      <c r="AY220" s="482"/>
      <c r="AZ220" s="482"/>
      <c r="BA220" s="482"/>
      <c r="BB220" s="482"/>
      <c r="BC220" s="482"/>
      <c r="BD220" s="482"/>
      <c r="BE220" s="482"/>
      <c r="BF220" s="482"/>
      <c r="BG220" s="482"/>
      <c r="BH220" s="482"/>
      <c r="BI220" s="482"/>
      <c r="BJ220" s="482"/>
      <c r="BK220" s="482"/>
      <c r="BL220" s="482"/>
      <c r="BM220" s="482"/>
      <c r="BN220" s="482"/>
      <c r="BO220" s="482"/>
      <c r="BP220" s="482"/>
      <c r="BQ220" s="482"/>
      <c r="BR220" s="482"/>
      <c r="BS220" s="482"/>
      <c r="BT220" s="482"/>
      <c r="BU220" s="482"/>
      <c r="BV220" s="482"/>
      <c r="BW220" s="482"/>
      <c r="BX220" s="482"/>
      <c r="BY220" s="482"/>
      <c r="BZ220" s="482"/>
      <c r="CA220" s="482"/>
      <c r="CB220" s="482"/>
      <c r="CC220" s="482"/>
      <c r="CD220" s="482"/>
      <c r="CE220" s="482"/>
      <c r="CF220" s="482"/>
      <c r="CG220" s="482"/>
      <c r="CH220" s="482"/>
      <c r="CI220" s="482"/>
      <c r="CJ220" s="482"/>
      <c r="CK220" s="482"/>
      <c r="CL220" s="482"/>
      <c r="CM220" s="482"/>
      <c r="CN220" s="482"/>
      <c r="CO220" s="482"/>
      <c r="CP220" s="482"/>
      <c r="CQ220" s="482"/>
      <c r="CR220" s="482"/>
      <c r="CS220" s="482"/>
      <c r="CT220" s="482"/>
      <c r="CU220" s="482"/>
      <c r="CV220" s="482"/>
      <c r="CW220" s="482"/>
      <c r="CX220" s="482"/>
      <c r="CY220" s="482"/>
      <c r="CZ220" s="482"/>
      <c r="DA220" s="482"/>
      <c r="DB220" s="482"/>
      <c r="DC220" s="482"/>
      <c r="DD220" s="482"/>
      <c r="DE220" s="482"/>
      <c r="DF220" s="482"/>
      <c r="DG220" s="482"/>
      <c r="DH220" s="482"/>
      <c r="DI220" s="482"/>
      <c r="DJ220" s="482"/>
      <c r="DK220" s="482"/>
      <c r="DL220" s="482"/>
      <c r="DM220" s="482"/>
      <c r="DN220" s="482"/>
      <c r="DO220" s="482"/>
      <c r="DP220" s="482"/>
      <c r="DQ220" s="482"/>
      <c r="DR220" s="482"/>
      <c r="DS220" s="482"/>
      <c r="DT220" s="482"/>
      <c r="DU220" s="482"/>
      <c r="DV220" s="482"/>
      <c r="DW220" s="482"/>
      <c r="DX220" s="482"/>
      <c r="DY220" s="482"/>
      <c r="DZ220" s="482"/>
      <c r="EA220" s="482"/>
      <c r="EB220" s="482"/>
      <c r="EC220" s="482"/>
      <c r="ED220" s="482"/>
      <c r="EE220" s="482"/>
      <c r="EF220" s="482"/>
      <c r="EG220" s="482"/>
      <c r="EH220" s="482"/>
      <c r="EI220" s="482"/>
      <c r="EJ220" s="482"/>
      <c r="EK220" s="482"/>
      <c r="EL220" s="482"/>
      <c r="EM220" s="482"/>
      <c r="EN220" s="482"/>
      <c r="EO220" s="482"/>
      <c r="EP220" s="482"/>
      <c r="EQ220" s="482"/>
      <c r="ER220" s="482"/>
      <c r="ES220" s="482"/>
      <c r="ET220" s="482"/>
      <c r="EU220" s="482"/>
      <c r="EV220" s="482"/>
      <c r="EW220" s="482"/>
      <c r="EX220" s="482"/>
      <c r="EY220" s="482"/>
      <c r="EZ220" s="482"/>
      <c r="FA220" s="482"/>
      <c r="FB220" s="482"/>
      <c r="FC220" s="482"/>
      <c r="FD220" s="482"/>
      <c r="FE220" s="482"/>
      <c r="FF220" s="482"/>
      <c r="FG220" s="482"/>
      <c r="FH220" s="482"/>
      <c r="FI220" s="482"/>
      <c r="FJ220" s="482"/>
      <c r="FK220" s="482"/>
      <c r="FL220" s="482"/>
      <c r="FM220" s="482"/>
      <c r="FN220" s="482"/>
      <c r="FO220" s="482"/>
      <c r="FP220" s="482"/>
      <c r="FQ220" s="482"/>
      <c r="FR220" s="482"/>
    </row>
    <row r="221" spans="1:174" s="536" customFormat="1" ht="18" customHeight="1" x14ac:dyDescent="0.2">
      <c r="A221" s="472"/>
      <c r="B221" s="818"/>
      <c r="C221" s="528"/>
      <c r="D221" s="527"/>
      <c r="E221" s="528"/>
      <c r="F221" s="518"/>
      <c r="G221" s="519">
        <f t="shared" si="40"/>
        <v>0</v>
      </c>
      <c r="H221" s="520">
        <v>20</v>
      </c>
      <c r="I221" s="521">
        <f t="shared" si="41"/>
        <v>0</v>
      </c>
      <c r="J221" s="522">
        <f t="shared" si="42"/>
        <v>0</v>
      </c>
      <c r="K221" s="523">
        <f t="shared" si="43"/>
        <v>0</v>
      </c>
      <c r="L221" s="535"/>
      <c r="M221" s="99"/>
      <c r="N221" s="99"/>
      <c r="O221" s="482"/>
      <c r="P221" s="482"/>
      <c r="Q221" s="482"/>
      <c r="R221" s="482"/>
      <c r="S221" s="482"/>
      <c r="T221" s="482"/>
      <c r="U221" s="482"/>
      <c r="V221" s="482"/>
      <c r="W221" s="482"/>
      <c r="X221" s="482"/>
      <c r="Y221" s="482"/>
      <c r="Z221" s="482"/>
      <c r="AA221" s="482"/>
      <c r="AB221" s="482"/>
      <c r="AC221" s="482"/>
      <c r="AD221" s="482"/>
      <c r="AE221" s="482"/>
      <c r="AF221" s="482"/>
      <c r="AG221" s="482"/>
      <c r="AH221" s="482"/>
      <c r="AI221" s="482"/>
      <c r="AJ221" s="482"/>
      <c r="AK221" s="482"/>
      <c r="AL221" s="482"/>
      <c r="AM221" s="482"/>
      <c r="AN221" s="482"/>
      <c r="AO221" s="482"/>
      <c r="AP221" s="482"/>
      <c r="AQ221" s="482"/>
      <c r="AR221" s="482"/>
      <c r="AS221" s="482"/>
      <c r="AT221" s="482"/>
      <c r="AU221" s="482"/>
      <c r="AV221" s="482"/>
      <c r="AW221" s="482"/>
      <c r="AX221" s="482"/>
      <c r="AY221" s="482"/>
      <c r="AZ221" s="482"/>
      <c r="BA221" s="482"/>
      <c r="BB221" s="482"/>
      <c r="BC221" s="482"/>
      <c r="BD221" s="482"/>
      <c r="BE221" s="482"/>
      <c r="BF221" s="482"/>
      <c r="BG221" s="482"/>
      <c r="BH221" s="482"/>
      <c r="BI221" s="482"/>
      <c r="BJ221" s="482"/>
      <c r="BK221" s="482"/>
      <c r="BL221" s="482"/>
      <c r="BM221" s="482"/>
      <c r="BN221" s="482"/>
      <c r="BO221" s="482"/>
      <c r="BP221" s="482"/>
      <c r="BQ221" s="482"/>
      <c r="BR221" s="482"/>
      <c r="BS221" s="482"/>
      <c r="BT221" s="482"/>
      <c r="BU221" s="482"/>
      <c r="BV221" s="482"/>
      <c r="BW221" s="482"/>
      <c r="BX221" s="482"/>
      <c r="BY221" s="482"/>
      <c r="BZ221" s="482"/>
      <c r="CA221" s="482"/>
      <c r="CB221" s="482"/>
      <c r="CC221" s="482"/>
      <c r="CD221" s="482"/>
      <c r="CE221" s="482"/>
      <c r="CF221" s="482"/>
      <c r="CG221" s="482"/>
      <c r="CH221" s="482"/>
      <c r="CI221" s="482"/>
      <c r="CJ221" s="482"/>
      <c r="CK221" s="482"/>
      <c r="CL221" s="482"/>
      <c r="CM221" s="482"/>
      <c r="CN221" s="482"/>
      <c r="CO221" s="482"/>
      <c r="CP221" s="482"/>
      <c r="CQ221" s="482"/>
      <c r="CR221" s="482"/>
      <c r="CS221" s="482"/>
      <c r="CT221" s="482"/>
      <c r="CU221" s="482"/>
      <c r="CV221" s="482"/>
      <c r="CW221" s="482"/>
      <c r="CX221" s="482"/>
      <c r="CY221" s="482"/>
      <c r="CZ221" s="482"/>
      <c r="DA221" s="482"/>
      <c r="DB221" s="482"/>
      <c r="DC221" s="482"/>
      <c r="DD221" s="482"/>
      <c r="DE221" s="482"/>
      <c r="DF221" s="482"/>
      <c r="DG221" s="482"/>
      <c r="DH221" s="482"/>
      <c r="DI221" s="482"/>
      <c r="DJ221" s="482"/>
      <c r="DK221" s="482"/>
      <c r="DL221" s="482"/>
      <c r="DM221" s="482"/>
      <c r="DN221" s="482"/>
      <c r="DO221" s="482"/>
      <c r="DP221" s="482"/>
      <c r="DQ221" s="482"/>
      <c r="DR221" s="482"/>
      <c r="DS221" s="482"/>
      <c r="DT221" s="482"/>
      <c r="DU221" s="482"/>
      <c r="DV221" s="482"/>
      <c r="DW221" s="482"/>
      <c r="DX221" s="482"/>
      <c r="DY221" s="482"/>
      <c r="DZ221" s="482"/>
      <c r="EA221" s="482"/>
      <c r="EB221" s="482"/>
      <c r="EC221" s="482"/>
      <c r="ED221" s="482"/>
      <c r="EE221" s="482"/>
      <c r="EF221" s="482"/>
      <c r="EG221" s="482"/>
      <c r="EH221" s="482"/>
      <c r="EI221" s="482"/>
      <c r="EJ221" s="482"/>
      <c r="EK221" s="482"/>
      <c r="EL221" s="482"/>
      <c r="EM221" s="482"/>
      <c r="EN221" s="482"/>
      <c r="EO221" s="482"/>
      <c r="EP221" s="482"/>
      <c r="EQ221" s="482"/>
      <c r="ER221" s="482"/>
      <c r="ES221" s="482"/>
      <c r="ET221" s="482"/>
      <c r="EU221" s="482"/>
      <c r="EV221" s="482"/>
      <c r="EW221" s="482"/>
      <c r="EX221" s="482"/>
      <c r="EY221" s="482"/>
      <c r="EZ221" s="482"/>
      <c r="FA221" s="482"/>
      <c r="FB221" s="482"/>
      <c r="FC221" s="482"/>
      <c r="FD221" s="482"/>
      <c r="FE221" s="482"/>
      <c r="FF221" s="482"/>
      <c r="FG221" s="482"/>
      <c r="FH221" s="482"/>
      <c r="FI221" s="482"/>
      <c r="FJ221" s="482"/>
      <c r="FK221" s="482"/>
      <c r="FL221" s="482"/>
      <c r="FM221" s="482"/>
      <c r="FN221" s="482"/>
      <c r="FO221" s="482"/>
      <c r="FP221" s="482"/>
      <c r="FQ221" s="482"/>
      <c r="FR221" s="482"/>
    </row>
    <row r="222" spans="1:174" s="536" customFormat="1" ht="18" customHeight="1" x14ac:dyDescent="0.2">
      <c r="A222" s="472"/>
      <c r="B222" s="818"/>
      <c r="C222" s="517"/>
      <c r="D222" s="516"/>
      <c r="E222" s="517"/>
      <c r="F222" s="518"/>
      <c r="G222" s="519">
        <f t="shared" si="40"/>
        <v>0</v>
      </c>
      <c r="H222" s="520">
        <v>20</v>
      </c>
      <c r="I222" s="521">
        <f t="shared" si="41"/>
        <v>0</v>
      </c>
      <c r="J222" s="522">
        <f t="shared" si="42"/>
        <v>0</v>
      </c>
      <c r="K222" s="523">
        <f t="shared" si="43"/>
        <v>0</v>
      </c>
      <c r="L222" s="524"/>
      <c r="M222" s="99"/>
      <c r="N222" s="99"/>
      <c r="O222" s="482"/>
      <c r="P222" s="482"/>
      <c r="Q222" s="482"/>
      <c r="R222" s="482"/>
      <c r="S222" s="482"/>
      <c r="T222" s="482"/>
      <c r="U222" s="482"/>
      <c r="V222" s="482"/>
      <c r="W222" s="482"/>
      <c r="X222" s="482"/>
      <c r="Y222" s="482"/>
      <c r="Z222" s="482"/>
      <c r="AA222" s="482"/>
      <c r="AB222" s="482"/>
      <c r="AC222" s="482"/>
      <c r="AD222" s="482"/>
      <c r="AE222" s="482"/>
      <c r="AF222" s="482"/>
      <c r="AG222" s="482"/>
      <c r="AH222" s="482"/>
      <c r="AI222" s="482"/>
      <c r="AJ222" s="482"/>
      <c r="AK222" s="482"/>
      <c r="AL222" s="482"/>
      <c r="AM222" s="482"/>
      <c r="AN222" s="482"/>
      <c r="AO222" s="482"/>
      <c r="AP222" s="482"/>
      <c r="AQ222" s="482"/>
      <c r="AR222" s="482"/>
      <c r="AS222" s="482"/>
      <c r="AT222" s="482"/>
      <c r="AU222" s="482"/>
      <c r="AV222" s="482"/>
      <c r="AW222" s="482"/>
      <c r="AX222" s="482"/>
      <c r="AY222" s="482"/>
      <c r="AZ222" s="482"/>
      <c r="BA222" s="482"/>
      <c r="BB222" s="482"/>
      <c r="BC222" s="482"/>
      <c r="BD222" s="482"/>
      <c r="BE222" s="482"/>
      <c r="BF222" s="482"/>
      <c r="BG222" s="482"/>
      <c r="BH222" s="482"/>
      <c r="BI222" s="482"/>
      <c r="BJ222" s="482"/>
      <c r="BK222" s="482"/>
      <c r="BL222" s="482"/>
      <c r="BM222" s="482"/>
      <c r="BN222" s="482"/>
      <c r="BO222" s="482"/>
      <c r="BP222" s="482"/>
      <c r="BQ222" s="482"/>
      <c r="BR222" s="482"/>
      <c r="BS222" s="482"/>
      <c r="BT222" s="482"/>
      <c r="BU222" s="482"/>
      <c r="BV222" s="482"/>
      <c r="BW222" s="482"/>
      <c r="BX222" s="482"/>
      <c r="BY222" s="482"/>
      <c r="BZ222" s="482"/>
      <c r="CA222" s="482"/>
      <c r="CB222" s="482"/>
      <c r="CC222" s="482"/>
      <c r="CD222" s="482"/>
      <c r="CE222" s="482"/>
      <c r="CF222" s="482"/>
      <c r="CG222" s="482"/>
      <c r="CH222" s="482"/>
      <c r="CI222" s="482"/>
      <c r="CJ222" s="482"/>
      <c r="CK222" s="482"/>
      <c r="CL222" s="482"/>
      <c r="CM222" s="482"/>
      <c r="CN222" s="482"/>
      <c r="CO222" s="482"/>
      <c r="CP222" s="482"/>
      <c r="CQ222" s="482"/>
      <c r="CR222" s="482"/>
      <c r="CS222" s="482"/>
      <c r="CT222" s="482"/>
      <c r="CU222" s="482"/>
      <c r="CV222" s="482"/>
      <c r="CW222" s="482"/>
      <c r="CX222" s="482"/>
      <c r="CY222" s="482"/>
      <c r="CZ222" s="482"/>
      <c r="DA222" s="482"/>
      <c r="DB222" s="482"/>
      <c r="DC222" s="482"/>
      <c r="DD222" s="482"/>
      <c r="DE222" s="482"/>
      <c r="DF222" s="482"/>
      <c r="DG222" s="482"/>
      <c r="DH222" s="482"/>
      <c r="DI222" s="482"/>
      <c r="DJ222" s="482"/>
      <c r="DK222" s="482"/>
      <c r="DL222" s="482"/>
      <c r="DM222" s="482"/>
      <c r="DN222" s="482"/>
      <c r="DO222" s="482"/>
      <c r="DP222" s="482"/>
      <c r="DQ222" s="482"/>
      <c r="DR222" s="482"/>
      <c r="DS222" s="482"/>
      <c r="DT222" s="482"/>
      <c r="DU222" s="482"/>
      <c r="DV222" s="482"/>
      <c r="DW222" s="482"/>
      <c r="DX222" s="482"/>
      <c r="DY222" s="482"/>
      <c r="DZ222" s="482"/>
      <c r="EA222" s="482"/>
      <c r="EB222" s="482"/>
      <c r="EC222" s="482"/>
      <c r="ED222" s="482"/>
      <c r="EE222" s="482"/>
      <c r="EF222" s="482"/>
      <c r="EG222" s="482"/>
      <c r="EH222" s="482"/>
      <c r="EI222" s="482"/>
      <c r="EJ222" s="482"/>
      <c r="EK222" s="482"/>
      <c r="EL222" s="482"/>
      <c r="EM222" s="482"/>
      <c r="EN222" s="482"/>
      <c r="EO222" s="482"/>
      <c r="EP222" s="482"/>
      <c r="EQ222" s="482"/>
      <c r="ER222" s="482"/>
      <c r="ES222" s="482"/>
      <c r="ET222" s="482"/>
      <c r="EU222" s="482"/>
      <c r="EV222" s="482"/>
      <c r="EW222" s="482"/>
      <c r="EX222" s="482"/>
      <c r="EY222" s="482"/>
      <c r="EZ222" s="482"/>
      <c r="FA222" s="482"/>
      <c r="FB222" s="482"/>
      <c r="FC222" s="482"/>
      <c r="FD222" s="482"/>
      <c r="FE222" s="482"/>
      <c r="FF222" s="482"/>
      <c r="FG222" s="482"/>
      <c r="FH222" s="482"/>
      <c r="FI222" s="482"/>
      <c r="FJ222" s="482"/>
      <c r="FK222" s="482"/>
      <c r="FL222" s="482"/>
      <c r="FM222" s="482"/>
      <c r="FN222" s="482"/>
      <c r="FO222" s="482"/>
      <c r="FP222" s="482"/>
      <c r="FQ222" s="482"/>
      <c r="FR222" s="482"/>
    </row>
    <row r="223" spans="1:174" s="536" customFormat="1" ht="18" customHeight="1" x14ac:dyDescent="0.2">
      <c r="A223" s="472"/>
      <c r="B223" s="818"/>
      <c r="C223" s="528"/>
      <c r="D223" s="527"/>
      <c r="E223" s="528"/>
      <c r="F223" s="518"/>
      <c r="G223" s="519">
        <f t="shared" si="40"/>
        <v>0</v>
      </c>
      <c r="H223" s="520">
        <v>20</v>
      </c>
      <c r="I223" s="521">
        <f t="shared" si="41"/>
        <v>0</v>
      </c>
      <c r="J223" s="522">
        <f t="shared" si="42"/>
        <v>0</v>
      </c>
      <c r="K223" s="523">
        <f t="shared" si="43"/>
        <v>0</v>
      </c>
      <c r="L223" s="535"/>
      <c r="M223" s="99"/>
      <c r="N223" s="99"/>
      <c r="O223" s="482"/>
      <c r="P223" s="482"/>
      <c r="Q223" s="482"/>
      <c r="R223" s="482"/>
      <c r="S223" s="482"/>
      <c r="T223" s="482"/>
      <c r="U223" s="482"/>
      <c r="V223" s="482"/>
      <c r="W223" s="482"/>
      <c r="X223" s="482"/>
      <c r="Y223" s="482"/>
      <c r="Z223" s="482"/>
      <c r="AA223" s="482"/>
      <c r="AB223" s="482"/>
      <c r="AC223" s="482"/>
      <c r="AD223" s="482"/>
      <c r="AE223" s="482"/>
      <c r="AF223" s="482"/>
      <c r="AG223" s="482"/>
      <c r="AH223" s="482"/>
      <c r="AI223" s="482"/>
      <c r="AJ223" s="482"/>
      <c r="AK223" s="482"/>
      <c r="AL223" s="482"/>
      <c r="AM223" s="482"/>
      <c r="AN223" s="482"/>
      <c r="AO223" s="482"/>
      <c r="AP223" s="482"/>
      <c r="AQ223" s="482"/>
      <c r="AR223" s="482"/>
      <c r="AS223" s="482"/>
      <c r="AT223" s="482"/>
      <c r="AU223" s="482"/>
      <c r="AV223" s="482"/>
      <c r="AW223" s="482"/>
      <c r="AX223" s="482"/>
      <c r="AY223" s="482"/>
      <c r="AZ223" s="482"/>
      <c r="BA223" s="482"/>
      <c r="BB223" s="482"/>
      <c r="BC223" s="482"/>
      <c r="BD223" s="482"/>
      <c r="BE223" s="482"/>
      <c r="BF223" s="482"/>
      <c r="BG223" s="482"/>
      <c r="BH223" s="482"/>
      <c r="BI223" s="482"/>
      <c r="BJ223" s="482"/>
      <c r="BK223" s="482"/>
      <c r="BL223" s="482"/>
      <c r="BM223" s="482"/>
      <c r="BN223" s="482"/>
      <c r="BO223" s="482"/>
      <c r="BP223" s="482"/>
      <c r="BQ223" s="482"/>
      <c r="BR223" s="482"/>
      <c r="BS223" s="482"/>
      <c r="BT223" s="482"/>
      <c r="BU223" s="482"/>
      <c r="BV223" s="482"/>
      <c r="BW223" s="482"/>
      <c r="BX223" s="482"/>
      <c r="BY223" s="482"/>
      <c r="BZ223" s="482"/>
      <c r="CA223" s="482"/>
      <c r="CB223" s="482"/>
      <c r="CC223" s="482"/>
      <c r="CD223" s="482"/>
      <c r="CE223" s="482"/>
      <c r="CF223" s="482"/>
      <c r="CG223" s="482"/>
      <c r="CH223" s="482"/>
      <c r="CI223" s="482"/>
      <c r="CJ223" s="482"/>
      <c r="CK223" s="482"/>
      <c r="CL223" s="482"/>
      <c r="CM223" s="482"/>
      <c r="CN223" s="482"/>
      <c r="CO223" s="482"/>
      <c r="CP223" s="482"/>
      <c r="CQ223" s="482"/>
      <c r="CR223" s="482"/>
      <c r="CS223" s="482"/>
      <c r="CT223" s="482"/>
      <c r="CU223" s="482"/>
      <c r="CV223" s="482"/>
      <c r="CW223" s="482"/>
      <c r="CX223" s="482"/>
      <c r="CY223" s="482"/>
      <c r="CZ223" s="482"/>
      <c r="DA223" s="482"/>
      <c r="DB223" s="482"/>
      <c r="DC223" s="482"/>
      <c r="DD223" s="482"/>
      <c r="DE223" s="482"/>
      <c r="DF223" s="482"/>
      <c r="DG223" s="482"/>
      <c r="DH223" s="482"/>
      <c r="DI223" s="482"/>
      <c r="DJ223" s="482"/>
      <c r="DK223" s="482"/>
      <c r="DL223" s="482"/>
      <c r="DM223" s="482"/>
      <c r="DN223" s="482"/>
      <c r="DO223" s="482"/>
      <c r="DP223" s="482"/>
      <c r="DQ223" s="482"/>
      <c r="DR223" s="482"/>
      <c r="DS223" s="482"/>
      <c r="DT223" s="482"/>
      <c r="DU223" s="482"/>
      <c r="DV223" s="482"/>
      <c r="DW223" s="482"/>
      <c r="DX223" s="482"/>
      <c r="DY223" s="482"/>
      <c r="DZ223" s="482"/>
      <c r="EA223" s="482"/>
      <c r="EB223" s="482"/>
      <c r="EC223" s="482"/>
      <c r="ED223" s="482"/>
      <c r="EE223" s="482"/>
      <c r="EF223" s="482"/>
      <c r="EG223" s="482"/>
      <c r="EH223" s="482"/>
      <c r="EI223" s="482"/>
      <c r="EJ223" s="482"/>
      <c r="EK223" s="482"/>
      <c r="EL223" s="482"/>
      <c r="EM223" s="482"/>
      <c r="EN223" s="482"/>
      <c r="EO223" s="482"/>
      <c r="EP223" s="482"/>
      <c r="EQ223" s="482"/>
      <c r="ER223" s="482"/>
      <c r="ES223" s="482"/>
      <c r="ET223" s="482"/>
      <c r="EU223" s="482"/>
      <c r="EV223" s="482"/>
      <c r="EW223" s="482"/>
      <c r="EX223" s="482"/>
      <c r="EY223" s="482"/>
      <c r="EZ223" s="482"/>
      <c r="FA223" s="482"/>
      <c r="FB223" s="482"/>
      <c r="FC223" s="482"/>
      <c r="FD223" s="482"/>
      <c r="FE223" s="482"/>
      <c r="FF223" s="482"/>
      <c r="FG223" s="482"/>
      <c r="FH223" s="482"/>
      <c r="FI223" s="482"/>
      <c r="FJ223" s="482"/>
      <c r="FK223" s="482"/>
      <c r="FL223" s="482"/>
      <c r="FM223" s="482"/>
      <c r="FN223" s="482"/>
      <c r="FO223" s="482"/>
      <c r="FP223" s="482"/>
      <c r="FQ223" s="482"/>
      <c r="FR223" s="482"/>
    </row>
    <row r="224" spans="1:174" s="536" customFormat="1" ht="18" customHeight="1" x14ac:dyDescent="0.2">
      <c r="A224" s="472"/>
      <c r="B224" s="818"/>
      <c r="C224" s="517"/>
      <c r="D224" s="516"/>
      <c r="E224" s="517"/>
      <c r="F224" s="518"/>
      <c r="G224" s="519">
        <f t="shared" si="40"/>
        <v>0</v>
      </c>
      <c r="H224" s="520">
        <v>20</v>
      </c>
      <c r="I224" s="521">
        <f t="shared" si="41"/>
        <v>0</v>
      </c>
      <c r="J224" s="522">
        <f t="shared" si="42"/>
        <v>0</v>
      </c>
      <c r="K224" s="523">
        <f t="shared" si="43"/>
        <v>0</v>
      </c>
      <c r="L224" s="524"/>
      <c r="M224" s="99"/>
      <c r="N224" s="99"/>
      <c r="O224" s="482"/>
      <c r="P224" s="482"/>
      <c r="Q224" s="482"/>
      <c r="R224" s="482"/>
      <c r="S224" s="482"/>
      <c r="T224" s="482"/>
      <c r="U224" s="482"/>
      <c r="V224" s="482"/>
      <c r="W224" s="482"/>
      <c r="X224" s="482"/>
      <c r="Y224" s="482"/>
      <c r="Z224" s="482"/>
      <c r="AA224" s="482"/>
      <c r="AB224" s="482"/>
      <c r="AC224" s="482"/>
      <c r="AD224" s="482"/>
      <c r="AE224" s="482"/>
      <c r="AF224" s="482"/>
      <c r="AG224" s="482"/>
      <c r="AH224" s="482"/>
      <c r="AI224" s="482"/>
      <c r="AJ224" s="482"/>
      <c r="AK224" s="482"/>
      <c r="AL224" s="482"/>
      <c r="AM224" s="482"/>
      <c r="AN224" s="482"/>
      <c r="AO224" s="482"/>
      <c r="AP224" s="482"/>
      <c r="AQ224" s="482"/>
      <c r="AR224" s="482"/>
      <c r="AS224" s="482"/>
      <c r="AT224" s="482"/>
      <c r="AU224" s="482"/>
      <c r="AV224" s="482"/>
      <c r="AW224" s="482"/>
      <c r="AX224" s="482"/>
      <c r="AY224" s="482"/>
      <c r="AZ224" s="482"/>
      <c r="BA224" s="482"/>
      <c r="BB224" s="482"/>
      <c r="BC224" s="482"/>
      <c r="BD224" s="482"/>
      <c r="BE224" s="482"/>
      <c r="BF224" s="482"/>
      <c r="BG224" s="482"/>
      <c r="BH224" s="482"/>
      <c r="BI224" s="482"/>
      <c r="BJ224" s="482"/>
      <c r="BK224" s="482"/>
      <c r="BL224" s="482"/>
      <c r="BM224" s="482"/>
      <c r="BN224" s="482"/>
      <c r="BO224" s="482"/>
      <c r="BP224" s="482"/>
      <c r="BQ224" s="482"/>
      <c r="BR224" s="482"/>
      <c r="BS224" s="482"/>
      <c r="BT224" s="482"/>
      <c r="BU224" s="482"/>
      <c r="BV224" s="482"/>
      <c r="BW224" s="482"/>
      <c r="BX224" s="482"/>
      <c r="BY224" s="482"/>
      <c r="BZ224" s="482"/>
      <c r="CA224" s="482"/>
      <c r="CB224" s="482"/>
      <c r="CC224" s="482"/>
      <c r="CD224" s="482"/>
      <c r="CE224" s="482"/>
      <c r="CF224" s="482"/>
      <c r="CG224" s="482"/>
      <c r="CH224" s="482"/>
      <c r="CI224" s="482"/>
      <c r="CJ224" s="482"/>
      <c r="CK224" s="482"/>
      <c r="CL224" s="482"/>
      <c r="CM224" s="482"/>
      <c r="CN224" s="482"/>
      <c r="CO224" s="482"/>
      <c r="CP224" s="482"/>
      <c r="CQ224" s="482"/>
      <c r="CR224" s="482"/>
      <c r="CS224" s="482"/>
      <c r="CT224" s="482"/>
      <c r="CU224" s="482"/>
      <c r="CV224" s="482"/>
      <c r="CW224" s="482"/>
      <c r="CX224" s="482"/>
      <c r="CY224" s="482"/>
      <c r="CZ224" s="482"/>
      <c r="DA224" s="482"/>
      <c r="DB224" s="482"/>
      <c r="DC224" s="482"/>
      <c r="DD224" s="482"/>
      <c r="DE224" s="482"/>
      <c r="DF224" s="482"/>
      <c r="DG224" s="482"/>
      <c r="DH224" s="482"/>
      <c r="DI224" s="482"/>
      <c r="DJ224" s="482"/>
      <c r="DK224" s="482"/>
      <c r="DL224" s="482"/>
      <c r="DM224" s="482"/>
      <c r="DN224" s="482"/>
      <c r="DO224" s="482"/>
      <c r="DP224" s="482"/>
      <c r="DQ224" s="482"/>
      <c r="DR224" s="482"/>
      <c r="DS224" s="482"/>
      <c r="DT224" s="482"/>
      <c r="DU224" s="482"/>
      <c r="DV224" s="482"/>
      <c r="DW224" s="482"/>
      <c r="DX224" s="482"/>
      <c r="DY224" s="482"/>
      <c r="DZ224" s="482"/>
      <c r="EA224" s="482"/>
      <c r="EB224" s="482"/>
      <c r="EC224" s="482"/>
      <c r="ED224" s="482"/>
      <c r="EE224" s="482"/>
      <c r="EF224" s="482"/>
      <c r="EG224" s="482"/>
      <c r="EH224" s="482"/>
      <c r="EI224" s="482"/>
      <c r="EJ224" s="482"/>
      <c r="EK224" s="482"/>
      <c r="EL224" s="482"/>
      <c r="EM224" s="482"/>
      <c r="EN224" s="482"/>
      <c r="EO224" s="482"/>
      <c r="EP224" s="482"/>
      <c r="EQ224" s="482"/>
      <c r="ER224" s="482"/>
      <c r="ES224" s="482"/>
      <c r="ET224" s="482"/>
      <c r="EU224" s="482"/>
      <c r="EV224" s="482"/>
      <c r="EW224" s="482"/>
      <c r="EX224" s="482"/>
      <c r="EY224" s="482"/>
      <c r="EZ224" s="482"/>
      <c r="FA224" s="482"/>
      <c r="FB224" s="482"/>
      <c r="FC224" s="482"/>
      <c r="FD224" s="482"/>
      <c r="FE224" s="482"/>
      <c r="FF224" s="482"/>
      <c r="FG224" s="482"/>
      <c r="FH224" s="482"/>
      <c r="FI224" s="482"/>
      <c r="FJ224" s="482"/>
      <c r="FK224" s="482"/>
      <c r="FL224" s="482"/>
      <c r="FM224" s="482"/>
      <c r="FN224" s="482"/>
      <c r="FO224" s="482"/>
      <c r="FP224" s="482"/>
      <c r="FQ224" s="482"/>
      <c r="FR224" s="482"/>
    </row>
    <row r="225" spans="1:174" s="536" customFormat="1" ht="18" customHeight="1" x14ac:dyDescent="0.2">
      <c r="A225" s="472"/>
      <c r="B225" s="818"/>
      <c r="C225" s="528"/>
      <c r="D225" s="527"/>
      <c r="E225" s="528"/>
      <c r="F225" s="518"/>
      <c r="G225" s="519">
        <f t="shared" si="40"/>
        <v>0</v>
      </c>
      <c r="H225" s="520">
        <v>20</v>
      </c>
      <c r="I225" s="521">
        <f t="shared" si="41"/>
        <v>0</v>
      </c>
      <c r="J225" s="522">
        <f t="shared" si="42"/>
        <v>0</v>
      </c>
      <c r="K225" s="523">
        <f t="shared" si="43"/>
        <v>0</v>
      </c>
      <c r="L225" s="535"/>
      <c r="M225" s="99"/>
      <c r="N225" s="99"/>
      <c r="O225" s="482"/>
      <c r="P225" s="482"/>
      <c r="Q225" s="482"/>
      <c r="R225" s="482"/>
      <c r="S225" s="482"/>
      <c r="T225" s="482"/>
      <c r="U225" s="482"/>
      <c r="V225" s="482"/>
      <c r="W225" s="482"/>
      <c r="X225" s="482"/>
      <c r="Y225" s="482"/>
      <c r="Z225" s="482"/>
      <c r="AA225" s="482"/>
      <c r="AB225" s="482"/>
      <c r="AC225" s="482"/>
      <c r="AD225" s="482"/>
      <c r="AE225" s="482"/>
      <c r="AF225" s="482"/>
      <c r="AG225" s="482"/>
      <c r="AH225" s="482"/>
      <c r="AI225" s="482"/>
      <c r="AJ225" s="482"/>
      <c r="AK225" s="482"/>
      <c r="AL225" s="482"/>
      <c r="AM225" s="482"/>
      <c r="AN225" s="482"/>
      <c r="AO225" s="482"/>
      <c r="AP225" s="482"/>
      <c r="AQ225" s="482"/>
      <c r="AR225" s="482"/>
      <c r="AS225" s="482"/>
      <c r="AT225" s="482"/>
      <c r="AU225" s="482"/>
      <c r="AV225" s="482"/>
      <c r="AW225" s="482"/>
      <c r="AX225" s="482"/>
      <c r="AY225" s="482"/>
      <c r="AZ225" s="482"/>
      <c r="BA225" s="482"/>
      <c r="BB225" s="482"/>
      <c r="BC225" s="482"/>
      <c r="BD225" s="482"/>
      <c r="BE225" s="482"/>
      <c r="BF225" s="482"/>
      <c r="BG225" s="482"/>
      <c r="BH225" s="482"/>
      <c r="BI225" s="482"/>
      <c r="BJ225" s="482"/>
      <c r="BK225" s="482"/>
      <c r="BL225" s="482"/>
      <c r="BM225" s="482"/>
      <c r="BN225" s="482"/>
      <c r="BO225" s="482"/>
      <c r="BP225" s="482"/>
      <c r="BQ225" s="482"/>
      <c r="BR225" s="482"/>
      <c r="BS225" s="482"/>
      <c r="BT225" s="482"/>
      <c r="BU225" s="482"/>
      <c r="BV225" s="482"/>
      <c r="BW225" s="482"/>
      <c r="BX225" s="482"/>
      <c r="BY225" s="482"/>
      <c r="BZ225" s="482"/>
      <c r="CA225" s="482"/>
      <c r="CB225" s="482"/>
      <c r="CC225" s="482"/>
      <c r="CD225" s="482"/>
      <c r="CE225" s="482"/>
      <c r="CF225" s="482"/>
      <c r="CG225" s="482"/>
      <c r="CH225" s="482"/>
      <c r="CI225" s="482"/>
      <c r="CJ225" s="482"/>
      <c r="CK225" s="482"/>
      <c r="CL225" s="482"/>
      <c r="CM225" s="482"/>
      <c r="CN225" s="482"/>
      <c r="CO225" s="482"/>
      <c r="CP225" s="482"/>
      <c r="CQ225" s="482"/>
      <c r="CR225" s="482"/>
      <c r="CS225" s="482"/>
      <c r="CT225" s="482"/>
      <c r="CU225" s="482"/>
      <c r="CV225" s="482"/>
      <c r="CW225" s="482"/>
      <c r="CX225" s="482"/>
      <c r="CY225" s="482"/>
      <c r="CZ225" s="482"/>
      <c r="DA225" s="482"/>
      <c r="DB225" s="482"/>
      <c r="DC225" s="482"/>
      <c r="DD225" s="482"/>
      <c r="DE225" s="482"/>
      <c r="DF225" s="482"/>
      <c r="DG225" s="482"/>
      <c r="DH225" s="482"/>
      <c r="DI225" s="482"/>
      <c r="DJ225" s="482"/>
      <c r="DK225" s="482"/>
      <c r="DL225" s="482"/>
      <c r="DM225" s="482"/>
      <c r="DN225" s="482"/>
      <c r="DO225" s="482"/>
      <c r="DP225" s="482"/>
      <c r="DQ225" s="482"/>
      <c r="DR225" s="482"/>
      <c r="DS225" s="482"/>
      <c r="DT225" s="482"/>
      <c r="DU225" s="482"/>
      <c r="DV225" s="482"/>
      <c r="DW225" s="482"/>
      <c r="DX225" s="482"/>
      <c r="DY225" s="482"/>
      <c r="DZ225" s="482"/>
      <c r="EA225" s="482"/>
      <c r="EB225" s="482"/>
      <c r="EC225" s="482"/>
      <c r="ED225" s="482"/>
      <c r="EE225" s="482"/>
      <c r="EF225" s="482"/>
      <c r="EG225" s="482"/>
      <c r="EH225" s="482"/>
      <c r="EI225" s="482"/>
      <c r="EJ225" s="482"/>
      <c r="EK225" s="482"/>
      <c r="EL225" s="482"/>
      <c r="EM225" s="482"/>
      <c r="EN225" s="482"/>
      <c r="EO225" s="482"/>
      <c r="EP225" s="482"/>
      <c r="EQ225" s="482"/>
      <c r="ER225" s="482"/>
      <c r="ES225" s="482"/>
      <c r="ET225" s="482"/>
      <c r="EU225" s="482"/>
      <c r="EV225" s="482"/>
      <c r="EW225" s="482"/>
      <c r="EX225" s="482"/>
      <c r="EY225" s="482"/>
      <c r="EZ225" s="482"/>
      <c r="FA225" s="482"/>
      <c r="FB225" s="482"/>
      <c r="FC225" s="482"/>
      <c r="FD225" s="482"/>
      <c r="FE225" s="482"/>
      <c r="FF225" s="482"/>
      <c r="FG225" s="482"/>
      <c r="FH225" s="482"/>
      <c r="FI225" s="482"/>
      <c r="FJ225" s="482"/>
      <c r="FK225" s="482"/>
      <c r="FL225" s="482"/>
      <c r="FM225" s="482"/>
      <c r="FN225" s="482"/>
      <c r="FO225" s="482"/>
      <c r="FP225" s="482"/>
      <c r="FQ225" s="482"/>
      <c r="FR225" s="482"/>
    </row>
    <row r="226" spans="1:174" s="536" customFormat="1" ht="18" customHeight="1" x14ac:dyDescent="0.2">
      <c r="A226" s="472"/>
      <c r="B226" s="818"/>
      <c r="C226" s="517"/>
      <c r="D226" s="516"/>
      <c r="E226" s="517"/>
      <c r="F226" s="518"/>
      <c r="G226" s="519">
        <f t="shared" si="40"/>
        <v>0</v>
      </c>
      <c r="H226" s="520">
        <v>20</v>
      </c>
      <c r="I226" s="521">
        <f t="shared" si="41"/>
        <v>0</v>
      </c>
      <c r="J226" s="522">
        <f t="shared" si="42"/>
        <v>0</v>
      </c>
      <c r="K226" s="523">
        <f t="shared" si="43"/>
        <v>0</v>
      </c>
      <c r="L226" s="524"/>
      <c r="M226" s="99"/>
      <c r="N226" s="99"/>
      <c r="O226" s="482"/>
      <c r="P226" s="482"/>
      <c r="Q226" s="482"/>
      <c r="R226" s="482"/>
      <c r="S226" s="482"/>
      <c r="T226" s="482"/>
      <c r="U226" s="482"/>
      <c r="V226" s="482"/>
      <c r="W226" s="482"/>
      <c r="X226" s="482"/>
      <c r="Y226" s="482"/>
      <c r="Z226" s="482"/>
      <c r="AA226" s="482"/>
      <c r="AB226" s="482"/>
      <c r="AC226" s="482"/>
      <c r="AD226" s="482"/>
      <c r="AE226" s="482"/>
      <c r="AF226" s="482"/>
      <c r="AG226" s="482"/>
      <c r="AH226" s="482"/>
      <c r="AI226" s="482"/>
      <c r="AJ226" s="482"/>
      <c r="AK226" s="482"/>
      <c r="AL226" s="482"/>
      <c r="AM226" s="482"/>
      <c r="AN226" s="482"/>
      <c r="AO226" s="482"/>
      <c r="AP226" s="482"/>
      <c r="AQ226" s="482"/>
      <c r="AR226" s="482"/>
      <c r="AS226" s="482"/>
      <c r="AT226" s="482"/>
      <c r="AU226" s="482"/>
      <c r="AV226" s="482"/>
      <c r="AW226" s="482"/>
      <c r="AX226" s="482"/>
      <c r="AY226" s="482"/>
      <c r="AZ226" s="482"/>
      <c r="BA226" s="482"/>
      <c r="BB226" s="482"/>
      <c r="BC226" s="482"/>
      <c r="BD226" s="482"/>
      <c r="BE226" s="482"/>
      <c r="BF226" s="482"/>
      <c r="BG226" s="482"/>
      <c r="BH226" s="482"/>
      <c r="BI226" s="482"/>
      <c r="BJ226" s="482"/>
      <c r="BK226" s="482"/>
      <c r="BL226" s="482"/>
      <c r="BM226" s="482"/>
      <c r="BN226" s="482"/>
      <c r="BO226" s="482"/>
      <c r="BP226" s="482"/>
      <c r="BQ226" s="482"/>
      <c r="BR226" s="482"/>
      <c r="BS226" s="482"/>
      <c r="BT226" s="482"/>
      <c r="BU226" s="482"/>
      <c r="BV226" s="482"/>
      <c r="BW226" s="482"/>
      <c r="BX226" s="482"/>
      <c r="BY226" s="482"/>
      <c r="BZ226" s="482"/>
      <c r="CA226" s="482"/>
      <c r="CB226" s="482"/>
      <c r="CC226" s="482"/>
      <c r="CD226" s="482"/>
      <c r="CE226" s="482"/>
      <c r="CF226" s="482"/>
      <c r="CG226" s="482"/>
      <c r="CH226" s="482"/>
      <c r="CI226" s="482"/>
      <c r="CJ226" s="482"/>
      <c r="CK226" s="482"/>
      <c r="CL226" s="482"/>
      <c r="CM226" s="482"/>
      <c r="CN226" s="482"/>
      <c r="CO226" s="482"/>
      <c r="CP226" s="482"/>
      <c r="CQ226" s="482"/>
      <c r="CR226" s="482"/>
      <c r="CS226" s="482"/>
      <c r="CT226" s="482"/>
      <c r="CU226" s="482"/>
      <c r="CV226" s="482"/>
      <c r="CW226" s="482"/>
      <c r="CX226" s="482"/>
      <c r="CY226" s="482"/>
      <c r="CZ226" s="482"/>
      <c r="DA226" s="482"/>
      <c r="DB226" s="482"/>
      <c r="DC226" s="482"/>
      <c r="DD226" s="482"/>
      <c r="DE226" s="482"/>
      <c r="DF226" s="482"/>
      <c r="DG226" s="482"/>
      <c r="DH226" s="482"/>
      <c r="DI226" s="482"/>
      <c r="DJ226" s="482"/>
      <c r="DK226" s="482"/>
      <c r="DL226" s="482"/>
      <c r="DM226" s="482"/>
      <c r="DN226" s="482"/>
      <c r="DO226" s="482"/>
      <c r="DP226" s="482"/>
      <c r="DQ226" s="482"/>
      <c r="DR226" s="482"/>
      <c r="DS226" s="482"/>
      <c r="DT226" s="482"/>
      <c r="DU226" s="482"/>
      <c r="DV226" s="482"/>
      <c r="DW226" s="482"/>
      <c r="DX226" s="482"/>
      <c r="DY226" s="482"/>
      <c r="DZ226" s="482"/>
      <c r="EA226" s="482"/>
      <c r="EB226" s="482"/>
      <c r="EC226" s="482"/>
      <c r="ED226" s="482"/>
      <c r="EE226" s="482"/>
      <c r="EF226" s="482"/>
      <c r="EG226" s="482"/>
      <c r="EH226" s="482"/>
      <c r="EI226" s="482"/>
      <c r="EJ226" s="482"/>
      <c r="EK226" s="482"/>
      <c r="EL226" s="482"/>
      <c r="EM226" s="482"/>
      <c r="EN226" s="482"/>
      <c r="EO226" s="482"/>
      <c r="EP226" s="482"/>
      <c r="EQ226" s="482"/>
      <c r="ER226" s="482"/>
      <c r="ES226" s="482"/>
      <c r="ET226" s="482"/>
      <c r="EU226" s="482"/>
      <c r="EV226" s="482"/>
      <c r="EW226" s="482"/>
      <c r="EX226" s="482"/>
      <c r="EY226" s="482"/>
      <c r="EZ226" s="482"/>
      <c r="FA226" s="482"/>
      <c r="FB226" s="482"/>
      <c r="FC226" s="482"/>
      <c r="FD226" s="482"/>
      <c r="FE226" s="482"/>
      <c r="FF226" s="482"/>
      <c r="FG226" s="482"/>
      <c r="FH226" s="482"/>
      <c r="FI226" s="482"/>
      <c r="FJ226" s="482"/>
      <c r="FK226" s="482"/>
      <c r="FL226" s="482"/>
      <c r="FM226" s="482"/>
      <c r="FN226" s="482"/>
      <c r="FO226" s="482"/>
      <c r="FP226" s="482"/>
      <c r="FQ226" s="482"/>
      <c r="FR226" s="482"/>
    </row>
    <row r="227" spans="1:174" s="525" customFormat="1" ht="18" customHeight="1" x14ac:dyDescent="0.2">
      <c r="A227" s="514"/>
      <c r="B227" s="818"/>
      <c r="C227" s="528"/>
      <c r="D227" s="527"/>
      <c r="E227" s="528"/>
      <c r="F227" s="518"/>
      <c r="G227" s="519">
        <f t="shared" si="40"/>
        <v>0</v>
      </c>
      <c r="H227" s="520">
        <v>20</v>
      </c>
      <c r="I227" s="521">
        <f t="shared" si="41"/>
        <v>0</v>
      </c>
      <c r="J227" s="522">
        <f t="shared" si="42"/>
        <v>0</v>
      </c>
      <c r="K227" s="523">
        <f t="shared" si="43"/>
        <v>0</v>
      </c>
      <c r="L227" s="535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99"/>
      <c r="FI227" s="99"/>
      <c r="FJ227" s="99"/>
      <c r="FK227" s="99"/>
      <c r="FL227" s="99"/>
      <c r="FM227" s="99"/>
      <c r="FN227" s="99"/>
      <c r="FO227" s="99"/>
      <c r="FP227" s="99"/>
      <c r="FQ227" s="99"/>
      <c r="FR227" s="99"/>
    </row>
    <row r="228" spans="1:174" s="99" customFormat="1" x14ac:dyDescent="0.2">
      <c r="A228" s="514"/>
      <c r="B228" s="546"/>
      <c r="C228" s="539"/>
      <c r="D228" s="315"/>
      <c r="E228" s="539"/>
      <c r="F228" s="540"/>
      <c r="G228" s="544"/>
      <c r="H228" s="544"/>
      <c r="I228" s="544"/>
      <c r="J228" s="544"/>
      <c r="K228" s="258"/>
      <c r="L228" s="545"/>
    </row>
    <row r="229" spans="1:174" s="578" customFormat="1" ht="14.25" x14ac:dyDescent="0.2">
      <c r="A229" s="569"/>
      <c r="B229" s="570"/>
      <c r="C229" s="571"/>
      <c r="D229" s="571"/>
      <c r="E229" s="571"/>
      <c r="F229" s="571"/>
      <c r="G229" s="572"/>
      <c r="H229" s="573"/>
      <c r="I229" s="574"/>
      <c r="J229" s="815" t="s">
        <v>415</v>
      </c>
      <c r="K229" s="816"/>
      <c r="L229" s="575">
        <f>SUM(L14:L205)</f>
        <v>0</v>
      </c>
      <c r="M229" s="576"/>
      <c r="N229" s="576"/>
      <c r="O229" s="577"/>
      <c r="P229" s="577"/>
      <c r="Q229" s="577"/>
      <c r="R229" s="577"/>
      <c r="S229" s="577"/>
      <c r="T229" s="577"/>
      <c r="U229" s="577"/>
      <c r="V229" s="577"/>
      <c r="W229" s="577"/>
      <c r="X229" s="577"/>
      <c r="Y229" s="577"/>
      <c r="Z229" s="577"/>
      <c r="AA229" s="577"/>
      <c r="AB229" s="577"/>
      <c r="AC229" s="577"/>
      <c r="AD229" s="577"/>
      <c r="AE229" s="577"/>
      <c r="AF229" s="577"/>
      <c r="AG229" s="577"/>
      <c r="AH229" s="577"/>
      <c r="AI229" s="577"/>
      <c r="AJ229" s="577"/>
      <c r="AK229" s="577"/>
      <c r="AL229" s="577"/>
      <c r="AM229" s="577"/>
      <c r="AN229" s="577"/>
      <c r="AO229" s="577"/>
      <c r="AP229" s="577"/>
      <c r="AQ229" s="577"/>
      <c r="AR229" s="577"/>
      <c r="AS229" s="577"/>
      <c r="AT229" s="577"/>
      <c r="AU229" s="577"/>
      <c r="AV229" s="577"/>
      <c r="AW229" s="577"/>
      <c r="AX229" s="577"/>
      <c r="AY229" s="577"/>
      <c r="AZ229" s="577"/>
      <c r="BA229" s="577"/>
      <c r="BB229" s="577"/>
      <c r="BC229" s="577"/>
      <c r="BD229" s="577"/>
      <c r="BE229" s="577"/>
      <c r="BF229" s="577"/>
      <c r="BG229" s="577"/>
      <c r="BH229" s="577"/>
      <c r="BI229" s="577"/>
      <c r="BJ229" s="577"/>
      <c r="BK229" s="577"/>
      <c r="BL229" s="577"/>
      <c r="BM229" s="577"/>
      <c r="BN229" s="577"/>
      <c r="BO229" s="577"/>
      <c r="BP229" s="577"/>
      <c r="BQ229" s="577"/>
      <c r="BR229" s="577"/>
      <c r="BS229" s="577"/>
      <c r="BT229" s="577"/>
      <c r="BU229" s="577"/>
      <c r="BV229" s="577"/>
      <c r="BW229" s="577"/>
      <c r="BX229" s="577"/>
      <c r="BY229" s="577"/>
      <c r="BZ229" s="577"/>
      <c r="CA229" s="577"/>
      <c r="CB229" s="577"/>
      <c r="CC229" s="577"/>
      <c r="CD229" s="577"/>
      <c r="CE229" s="577"/>
      <c r="CF229" s="577"/>
      <c r="CG229" s="577"/>
      <c r="CH229" s="577"/>
      <c r="CI229" s="577"/>
      <c r="CJ229" s="577"/>
      <c r="CK229" s="577"/>
      <c r="CL229" s="577"/>
      <c r="CM229" s="577"/>
      <c r="CN229" s="577"/>
      <c r="CO229" s="577"/>
      <c r="CP229" s="577"/>
      <c r="CQ229" s="577"/>
      <c r="CR229" s="577"/>
      <c r="CS229" s="577"/>
      <c r="CT229" s="577"/>
      <c r="CU229" s="577"/>
      <c r="CV229" s="577"/>
      <c r="CW229" s="577"/>
      <c r="CX229" s="577"/>
      <c r="CY229" s="577"/>
      <c r="CZ229" s="577"/>
      <c r="DA229" s="577"/>
      <c r="DB229" s="577"/>
      <c r="DC229" s="577"/>
      <c r="DD229" s="577"/>
      <c r="DE229" s="577"/>
      <c r="DF229" s="577"/>
      <c r="DG229" s="577"/>
      <c r="DH229" s="577"/>
      <c r="DI229" s="577"/>
      <c r="DJ229" s="577"/>
      <c r="DK229" s="577"/>
      <c r="DL229" s="577"/>
      <c r="DM229" s="577"/>
      <c r="DN229" s="577"/>
      <c r="DO229" s="577"/>
      <c r="DP229" s="577"/>
      <c r="DQ229" s="577"/>
      <c r="DR229" s="577"/>
      <c r="DS229" s="577"/>
      <c r="DT229" s="577"/>
      <c r="DU229" s="577"/>
      <c r="DV229" s="577"/>
      <c r="DW229" s="577"/>
      <c r="DX229" s="577"/>
      <c r="DY229" s="577"/>
      <c r="DZ229" s="577"/>
      <c r="EA229" s="577"/>
      <c r="EB229" s="577"/>
      <c r="EC229" s="577"/>
      <c r="ED229" s="577"/>
      <c r="EE229" s="577"/>
      <c r="EF229" s="577"/>
      <c r="EG229" s="577"/>
      <c r="EH229" s="577"/>
      <c r="EI229" s="577"/>
      <c r="EJ229" s="577"/>
      <c r="EK229" s="577"/>
      <c r="EL229" s="577"/>
      <c r="EM229" s="577"/>
      <c r="EN229" s="577"/>
      <c r="EO229" s="577"/>
      <c r="EP229" s="577"/>
      <c r="EQ229" s="577"/>
      <c r="ER229" s="577"/>
      <c r="ES229" s="577"/>
      <c r="ET229" s="577"/>
      <c r="EU229" s="577"/>
      <c r="EV229" s="577"/>
      <c r="EW229" s="577"/>
      <c r="EX229" s="577"/>
      <c r="EY229" s="577"/>
      <c r="EZ229" s="577"/>
      <c r="FA229" s="577"/>
      <c r="FB229" s="577"/>
      <c r="FC229" s="577"/>
      <c r="FD229" s="577"/>
      <c r="FE229" s="577"/>
      <c r="FF229" s="577"/>
      <c r="FG229" s="577"/>
      <c r="FH229" s="577"/>
      <c r="FI229" s="577"/>
      <c r="FJ229" s="577"/>
      <c r="FK229" s="577"/>
      <c r="FL229" s="577"/>
      <c r="FM229" s="577"/>
      <c r="FN229" s="577"/>
      <c r="FO229" s="577"/>
      <c r="FP229" s="577"/>
      <c r="FQ229" s="577"/>
      <c r="FR229" s="577"/>
    </row>
    <row r="230" spans="1:174" x14ac:dyDescent="0.2">
      <c r="A230" s="472"/>
      <c r="B230" s="579" t="s">
        <v>416</v>
      </c>
      <c r="C230" s="474"/>
      <c r="E230" s="581"/>
      <c r="F230" s="581"/>
      <c r="G230" s="581"/>
      <c r="H230" s="581"/>
      <c r="I230" s="581"/>
      <c r="J230" s="581"/>
      <c r="K230" s="581" t="s">
        <v>417</v>
      </c>
      <c r="L230" s="582">
        <f>SUM(I14:I204)</f>
        <v>0</v>
      </c>
    </row>
    <row r="231" spans="1:174" ht="15.75" thickBot="1" x14ac:dyDescent="0.25">
      <c r="A231" s="472"/>
      <c r="B231" s="579" t="s">
        <v>418</v>
      </c>
      <c r="C231" s="474"/>
      <c r="E231" s="583"/>
      <c r="F231" s="583"/>
      <c r="G231" s="583"/>
      <c r="H231" s="583"/>
      <c r="I231" s="583"/>
      <c r="J231" s="581"/>
      <c r="K231" s="581" t="s">
        <v>419</v>
      </c>
      <c r="L231" s="584">
        <f>SUM(I208:I227)</f>
        <v>0</v>
      </c>
    </row>
    <row r="232" spans="1:174" x14ac:dyDescent="0.2">
      <c r="A232" s="472"/>
      <c r="B232" s="579" t="s">
        <v>20</v>
      </c>
      <c r="C232" s="474"/>
      <c r="E232" s="585"/>
      <c r="F232" s="585"/>
      <c r="G232" s="585"/>
      <c r="H232" s="585"/>
      <c r="I232" s="585"/>
      <c r="K232" s="583" t="s">
        <v>2</v>
      </c>
      <c r="L232" s="587">
        <f>(L230*1.1)-L230</f>
        <v>0</v>
      </c>
    </row>
    <row r="233" spans="1:174" ht="15.75" thickBot="1" x14ac:dyDescent="0.25">
      <c r="A233" s="472"/>
      <c r="B233" s="579" t="s">
        <v>21</v>
      </c>
      <c r="C233" s="474"/>
      <c r="D233" s="588"/>
      <c r="E233" s="487"/>
      <c r="F233" s="498"/>
      <c r="G233" s="499"/>
      <c r="H233" s="589"/>
      <c r="I233" s="490"/>
      <c r="J233" s="585"/>
      <c r="K233" s="583" t="s">
        <v>3</v>
      </c>
      <c r="L233" s="590">
        <f>(L231*1.2)-L231</f>
        <v>0</v>
      </c>
    </row>
    <row r="234" spans="1:174" ht="15.75" thickBot="1" x14ac:dyDescent="0.25">
      <c r="A234" s="472"/>
      <c r="B234" s="579"/>
      <c r="C234" s="474"/>
      <c r="D234" s="475"/>
      <c r="E234" s="474"/>
      <c r="F234" s="476"/>
      <c r="G234" s="477"/>
      <c r="H234" s="478"/>
      <c r="I234" s="479"/>
      <c r="J234" s="480"/>
      <c r="K234" s="585" t="s">
        <v>0</v>
      </c>
      <c r="L234" s="591">
        <f>SUM(J14:J227)</f>
        <v>0</v>
      </c>
    </row>
    <row r="235" spans="1:174" ht="15.75" thickTop="1" x14ac:dyDescent="0.2">
      <c r="A235" s="472"/>
      <c r="B235" s="579" t="s">
        <v>420</v>
      </c>
      <c r="C235" s="474"/>
      <c r="D235" s="475"/>
      <c r="E235" s="474"/>
      <c r="F235" s="476"/>
      <c r="G235" s="477"/>
      <c r="H235" s="478"/>
      <c r="I235" s="479"/>
      <c r="J235" s="480"/>
      <c r="K235" s="481"/>
      <c r="L235" s="367"/>
    </row>
    <row r="236" spans="1:174" ht="12.75" x14ac:dyDescent="0.2">
      <c r="A236" s="472"/>
      <c r="B236" s="592" t="s">
        <v>421</v>
      </c>
      <c r="C236" s="474"/>
      <c r="D236" s="475"/>
      <c r="E236" s="474"/>
      <c r="F236" s="476"/>
      <c r="G236" s="477"/>
      <c r="H236" s="478"/>
      <c r="I236" s="479"/>
      <c r="J236" s="480"/>
      <c r="K236" s="481"/>
      <c r="L236" s="367"/>
    </row>
    <row r="237" spans="1:174" x14ac:dyDescent="0.25">
      <c r="A237" s="472"/>
      <c r="B237" s="473"/>
      <c r="C237" s="474"/>
      <c r="D237" s="475"/>
      <c r="E237" s="474"/>
      <c r="F237" s="476"/>
      <c r="G237" s="477"/>
      <c r="H237" s="478"/>
      <c r="I237" s="479"/>
      <c r="J237" s="480"/>
      <c r="K237" s="481"/>
      <c r="L237" s="367" t="s">
        <v>422</v>
      </c>
    </row>
  </sheetData>
  <sheetProtection password="802B" sheet="1" objects="1" scenarios="1" selectLockedCells="1"/>
  <mergeCells count="20">
    <mergeCell ref="J229:K229"/>
    <mergeCell ref="D12:G12"/>
    <mergeCell ref="B14:B33"/>
    <mergeCell ref="B36:B55"/>
    <mergeCell ref="B57:B76"/>
    <mergeCell ref="B79:B98"/>
    <mergeCell ref="B100:B119"/>
    <mergeCell ref="B122:B141"/>
    <mergeCell ref="B143:B162"/>
    <mergeCell ref="B165:B184"/>
    <mergeCell ref="B186:B205"/>
    <mergeCell ref="B208:B227"/>
    <mergeCell ref="B9:C11"/>
    <mergeCell ref="E10:L10"/>
    <mergeCell ref="E11:L11"/>
    <mergeCell ref="E2:L3"/>
    <mergeCell ref="E5:L5"/>
    <mergeCell ref="E6:L6"/>
    <mergeCell ref="E7:L7"/>
    <mergeCell ref="E8:L8"/>
  </mergeCells>
  <hyperlinks>
    <hyperlink ref="B236" r:id="rId1" display="mailto:bestellung@richards-catering.at"/>
    <hyperlink ref="E11" r:id="rId2" display="bestellung@richards-catering.at"/>
  </hyperlinks>
  <pageMargins left="0.25" right="0.25" top="0.75" bottom="0.75" header="0.3" footer="0.3"/>
  <pageSetup paperSize="9" scale="63" fitToWidth="0" orientation="landscape" r:id="rId3"/>
  <headerFooter alignWithMargins="0"/>
  <rowBreaks count="5" manualBreakCount="5">
    <brk id="34" max="12" man="1"/>
    <brk id="77" max="12" man="1"/>
    <brk id="120" max="12" man="1"/>
    <brk id="163" max="12" man="1"/>
    <brk id="206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LS A la Carte</vt:lpstr>
      <vt:lpstr>LS Tagesmenüs</vt:lpstr>
      <vt:lpstr>Artikelliste</vt:lpstr>
      <vt:lpstr>Richards Speisekarte </vt:lpstr>
      <vt:lpstr>Bestellformular Tagesmenüs</vt:lpstr>
      <vt:lpstr>Bestellformular a la Carte</vt:lpstr>
      <vt:lpstr>Ihre Bestellübersicht</vt:lpstr>
      <vt:lpstr>Bestellung Brötchen-Service</vt:lpstr>
      <vt:lpstr>'Bestellung Brötchen-Service'!Druckbereich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 Catering</dc:creator>
  <cp:lastModifiedBy>Jan Götzendorfer</cp:lastModifiedBy>
  <cp:lastPrinted>2019-09-30T12:53:43Z</cp:lastPrinted>
  <dcterms:created xsi:type="dcterms:W3CDTF">2000-07-27T22:17:06Z</dcterms:created>
  <dcterms:modified xsi:type="dcterms:W3CDTF">2020-03-01T04:55:53Z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TC010184681031</vt:lpwstr>
  </property>
</Properties>
</file>